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 activeTab="1"/>
  </bookViews>
  <sheets>
    <sheet name="basic" sheetId="1" r:id="rId1"/>
    <sheet name="AERO" sheetId="2" r:id="rId2"/>
    <sheet name="ENSP" sheetId="3" r:id="rId3"/>
  </sheets>
  <calcPr calcId="145621"/>
</workbook>
</file>

<file path=xl/calcChain.xml><?xml version="1.0" encoding="utf-8"?>
<calcChain xmlns="http://schemas.openxmlformats.org/spreadsheetml/2006/main">
  <c r="AB8" i="2" l="1"/>
  <c r="AA8" i="2"/>
  <c r="L8" i="2"/>
  <c r="Q8" i="2"/>
  <c r="AB56" i="2" l="1"/>
  <c r="AB50" i="2"/>
  <c r="AB44" i="2"/>
  <c r="AB38" i="2"/>
  <c r="AB32" i="2"/>
  <c r="AB26" i="2"/>
  <c r="AB20" i="2"/>
  <c r="AB14" i="2"/>
  <c r="AB3" i="2"/>
  <c r="AH3" i="1"/>
  <c r="AH8" i="1"/>
  <c r="AB52" i="1"/>
  <c r="AH52" i="1" s="1"/>
  <c r="AB47" i="1"/>
  <c r="AH47" i="1" s="1"/>
  <c r="AB42" i="1"/>
  <c r="AH42" i="1" s="1"/>
  <c r="AB37" i="1"/>
  <c r="AH37" i="1" s="1"/>
  <c r="AB31" i="1"/>
  <c r="AH31" i="1" s="1"/>
  <c r="AB25" i="1"/>
  <c r="AH25" i="1" s="1"/>
  <c r="AB19" i="1"/>
  <c r="AH19" i="1" s="1"/>
  <c r="AB13" i="1"/>
  <c r="AH13" i="1" s="1"/>
</calcChain>
</file>

<file path=xl/sharedStrings.xml><?xml version="1.0" encoding="utf-8"?>
<sst xmlns="http://schemas.openxmlformats.org/spreadsheetml/2006/main" count="572" uniqueCount="39">
  <si>
    <t>200m</t>
    <phoneticPr fontId="1"/>
  </si>
  <si>
    <t>400m</t>
    <phoneticPr fontId="1"/>
  </si>
  <si>
    <t>800m</t>
    <phoneticPr fontId="1"/>
  </si>
  <si>
    <t>1500m</t>
    <phoneticPr fontId="1"/>
  </si>
  <si>
    <t>BEST TIME</t>
    <phoneticPr fontId="1"/>
  </si>
  <si>
    <t>サークル</t>
    <phoneticPr fontId="1"/>
  </si>
  <si>
    <t>TT</t>
    <phoneticPr fontId="1"/>
  </si>
  <si>
    <t>swim</t>
    <phoneticPr fontId="1"/>
  </si>
  <si>
    <t>50m</t>
    <phoneticPr fontId="1"/>
  </si>
  <si>
    <t>*</t>
    <phoneticPr fontId="1"/>
  </si>
  <si>
    <t>ｻｰｸﾙTT+15"</t>
    <phoneticPr fontId="1"/>
  </si>
  <si>
    <t>＝</t>
    <phoneticPr fontId="1"/>
  </si>
  <si>
    <t>main(有酸素）・・・２５分</t>
    <rPh sb="5" eb="8">
      <t>ユウサンソ</t>
    </rPh>
    <rPh sb="14" eb="15">
      <t>フン</t>
    </rPh>
    <phoneticPr fontId="1"/>
  </si>
  <si>
    <t>W-up・・・10分</t>
    <rPh sb="9" eb="10">
      <t>フン</t>
    </rPh>
    <phoneticPr fontId="1"/>
  </si>
  <si>
    <t>100m</t>
    <phoneticPr fontId="1"/>
  </si>
  <si>
    <t>ｻｰｸﾙTT*2+15"</t>
    <phoneticPr fontId="1"/>
  </si>
  <si>
    <t>ｻｰｸﾙTT+10"</t>
    <phoneticPr fontId="1"/>
  </si>
  <si>
    <t>50m</t>
    <phoneticPr fontId="1"/>
  </si>
  <si>
    <t>*</t>
    <phoneticPr fontId="1"/>
  </si>
  <si>
    <t>ｽﾋﾟｰﾄﾞ有酸素・・・１５分</t>
    <rPh sb="6" eb="9">
      <t>ユウサンソ</t>
    </rPh>
    <rPh sb="14" eb="15">
      <t>フン</t>
    </rPh>
    <phoneticPr fontId="1"/>
  </si>
  <si>
    <t>swim ①</t>
    <phoneticPr fontId="1"/>
  </si>
  <si>
    <t>swim ②</t>
    <phoneticPr fontId="1"/>
  </si>
  <si>
    <t>200m</t>
    <phoneticPr fontId="1"/>
  </si>
  <si>
    <t>swim set</t>
    <phoneticPr fontId="1"/>
  </si>
  <si>
    <t>*</t>
    <phoneticPr fontId="1"/>
  </si>
  <si>
    <t>3SET</t>
    <phoneticPr fontId="1"/>
  </si>
  <si>
    <t>down・・・１０分</t>
    <rPh sb="9" eb="10">
      <t>フン</t>
    </rPh>
    <phoneticPr fontId="1"/>
  </si>
  <si>
    <t>ｻｰｸﾙTT+20"</t>
    <phoneticPr fontId="1"/>
  </si>
  <si>
    <t>200m*1 ｻｰｸﾙTT*4+10"</t>
    <phoneticPr fontId="1"/>
  </si>
  <si>
    <t>100m*2 ｻｰｸﾙTT*2+5"</t>
    <phoneticPr fontId="1"/>
  </si>
  <si>
    <t>50mｾｯﾄ　ｻｰｸﾙTT+30"</t>
    <phoneticPr fontId="1"/>
  </si>
  <si>
    <t>総距離</t>
    <rPh sb="0" eb="1">
      <t>ソウ</t>
    </rPh>
    <rPh sb="1" eb="3">
      <t>キョリ</t>
    </rPh>
    <phoneticPr fontId="1"/>
  </si>
  <si>
    <t>W-up・・・15分</t>
    <rPh sb="9" eb="10">
      <t>フン</t>
    </rPh>
    <phoneticPr fontId="1"/>
  </si>
  <si>
    <t>kick</t>
    <phoneticPr fontId="1"/>
  </si>
  <si>
    <t>main(有酸素）・・・30分</t>
    <rPh sb="5" eb="8">
      <t>ユウサンソ</t>
    </rPh>
    <rPh sb="14" eb="15">
      <t>フン</t>
    </rPh>
    <phoneticPr fontId="1"/>
  </si>
  <si>
    <t>swim</t>
    <phoneticPr fontId="1"/>
  </si>
  <si>
    <t>all out</t>
    <phoneticPr fontId="1"/>
  </si>
  <si>
    <t>ｽﾋﾟｰﾄﾞ有酸素･･･5分</t>
    <rPh sb="6" eb="9">
      <t>ユウサンソ</t>
    </rPh>
    <rPh sb="13" eb="14">
      <t>フン</t>
    </rPh>
    <phoneticPr fontId="1"/>
  </si>
  <si>
    <t>drill（片手R/L）</t>
    <rPh sb="6" eb="8">
      <t>カタテ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</si>
</sst>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47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2" fontId="2" fillId="2" borderId="0" xfId="0" applyNumberFormat="1" applyFont="1" applyFill="1" applyAlignment="1">
      <alignment horizontal="left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>
      <alignment horizontal="center" vertical="center"/>
    </xf>
    <xf numFmtId="2" fontId="2" fillId="3" borderId="0" xfId="0" applyNumberFormat="1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2" fontId="3" fillId="4" borderId="0" xfId="0" applyNumberFormat="1" applyFont="1" applyFill="1" applyBorder="1" applyAlignment="1">
      <alignment horizontal="center" vertical="center"/>
    </xf>
    <xf numFmtId="2" fontId="2" fillId="4" borderId="0" xfId="0" applyNumberFormat="1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2" fontId="3" fillId="5" borderId="0" xfId="0" applyNumberFormat="1" applyFont="1" applyFill="1" applyBorder="1" applyAlignment="1">
      <alignment horizontal="center" vertical="center"/>
    </xf>
    <xf numFmtId="2" fontId="2" fillId="5" borderId="0" xfId="0" applyNumberFormat="1" applyFont="1" applyFill="1" applyBorder="1" applyAlignment="1">
      <alignment horizontal="left" vertical="center"/>
    </xf>
    <xf numFmtId="0" fontId="2" fillId="5" borderId="8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left" vertical="center"/>
    </xf>
    <xf numFmtId="0" fontId="2" fillId="8" borderId="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2" fontId="3" fillId="8" borderId="0" xfId="0" applyNumberFormat="1" applyFont="1" applyFill="1" applyBorder="1" applyAlignment="1">
      <alignment horizontal="center" vertical="center"/>
    </xf>
    <xf numFmtId="2" fontId="2" fillId="8" borderId="0" xfId="0" applyNumberFormat="1" applyFont="1" applyFill="1" applyBorder="1" applyAlignment="1">
      <alignment horizontal="left" vertical="center"/>
    </xf>
    <xf numFmtId="0" fontId="2" fillId="8" borderId="8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left" vertical="center"/>
    </xf>
    <xf numFmtId="0" fontId="2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2" fontId="3" fillId="7" borderId="0" xfId="0" applyNumberFormat="1" applyFont="1" applyFill="1" applyBorder="1" applyAlignment="1">
      <alignment horizontal="center" vertical="center"/>
    </xf>
    <xf numFmtId="2" fontId="2" fillId="7" borderId="0" xfId="0" applyNumberFormat="1" applyFont="1" applyFill="1" applyBorder="1" applyAlignment="1">
      <alignment horizontal="left" vertical="center"/>
    </xf>
    <xf numFmtId="0" fontId="2" fillId="7" borderId="8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2" fontId="3" fillId="7" borderId="8" xfId="0" applyNumberFormat="1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left" vertical="center"/>
    </xf>
    <xf numFmtId="0" fontId="2" fillId="6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2" fontId="2" fillId="6" borderId="0" xfId="0" applyNumberFormat="1" applyFont="1" applyFill="1" applyBorder="1" applyAlignment="1">
      <alignment horizontal="left" vertical="center"/>
    </xf>
    <xf numFmtId="0" fontId="2" fillId="6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2" fontId="3" fillId="6" borderId="8" xfId="0" applyNumberFormat="1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left" vertical="center"/>
    </xf>
    <xf numFmtId="0" fontId="2" fillId="10" borderId="0" xfId="0" applyFont="1" applyFill="1" applyBorder="1" applyAlignment="1">
      <alignment horizontal="center" vertical="center"/>
    </xf>
    <xf numFmtId="0" fontId="3" fillId="10" borderId="0" xfId="0" applyFont="1" applyFill="1" applyBorder="1" applyAlignment="1">
      <alignment horizontal="center" vertical="center"/>
    </xf>
    <xf numFmtId="2" fontId="3" fillId="10" borderId="0" xfId="0" applyNumberFormat="1" applyFont="1" applyFill="1" applyBorder="1" applyAlignment="1">
      <alignment horizontal="center" vertical="center"/>
    </xf>
    <xf numFmtId="2" fontId="2" fillId="10" borderId="0" xfId="0" applyNumberFormat="1" applyFont="1" applyFill="1" applyBorder="1" applyAlignment="1">
      <alignment horizontal="left" vertical="center"/>
    </xf>
    <xf numFmtId="0" fontId="2" fillId="10" borderId="8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2" fillId="9" borderId="0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2" fontId="2" fillId="9" borderId="0" xfId="0" applyNumberFormat="1" applyFont="1" applyFill="1" applyBorder="1" applyAlignment="1">
      <alignment horizontal="left" vertical="center"/>
    </xf>
    <xf numFmtId="0" fontId="2" fillId="9" borderId="8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2" fontId="2" fillId="2" borderId="16" xfId="0" applyNumberFormat="1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right" vertical="center"/>
    </xf>
    <xf numFmtId="2" fontId="2" fillId="2" borderId="17" xfId="0" applyNumberFormat="1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right" vertical="center"/>
    </xf>
    <xf numFmtId="2" fontId="2" fillId="2" borderId="18" xfId="0" applyNumberFormat="1" applyFont="1" applyFill="1" applyBorder="1" applyAlignment="1">
      <alignment horizontal="right" vertical="center"/>
    </xf>
    <xf numFmtId="0" fontId="2" fillId="2" borderId="18" xfId="0" applyFont="1" applyFill="1" applyBorder="1" applyAlignment="1">
      <alignment horizontal="right" vertical="center"/>
    </xf>
    <xf numFmtId="2" fontId="2" fillId="3" borderId="16" xfId="0" applyNumberFormat="1" applyFont="1" applyFill="1" applyBorder="1" applyAlignment="1">
      <alignment horizontal="right" vertical="center"/>
    </xf>
    <xf numFmtId="0" fontId="2" fillId="3" borderId="16" xfId="0" applyFont="1" applyFill="1" applyBorder="1" applyAlignment="1">
      <alignment horizontal="right" vertical="center"/>
    </xf>
    <xf numFmtId="2" fontId="2" fillId="3" borderId="17" xfId="0" applyNumberFormat="1" applyFont="1" applyFill="1" applyBorder="1" applyAlignment="1">
      <alignment horizontal="right" vertical="center"/>
    </xf>
    <xf numFmtId="0" fontId="2" fillId="3" borderId="17" xfId="0" applyFont="1" applyFill="1" applyBorder="1" applyAlignment="1">
      <alignment horizontal="right" vertical="center"/>
    </xf>
    <xf numFmtId="2" fontId="2" fillId="4" borderId="17" xfId="0" applyNumberFormat="1" applyFont="1" applyFill="1" applyBorder="1" applyAlignment="1">
      <alignment horizontal="right" vertical="center"/>
    </xf>
    <xf numFmtId="0" fontId="2" fillId="4" borderId="17" xfId="0" applyFont="1" applyFill="1" applyBorder="1" applyAlignment="1">
      <alignment horizontal="right" vertical="center"/>
    </xf>
    <xf numFmtId="2" fontId="2" fillId="5" borderId="17" xfId="0" applyNumberFormat="1" applyFont="1" applyFill="1" applyBorder="1" applyAlignment="1">
      <alignment horizontal="right" vertical="center"/>
    </xf>
    <xf numFmtId="0" fontId="2" fillId="5" borderId="17" xfId="0" applyFont="1" applyFill="1" applyBorder="1" applyAlignment="1">
      <alignment horizontal="right" vertical="center"/>
    </xf>
    <xf numFmtId="2" fontId="2" fillId="8" borderId="17" xfId="0" applyNumberFormat="1" applyFont="1" applyFill="1" applyBorder="1" applyAlignment="1">
      <alignment horizontal="right" vertical="center"/>
    </xf>
    <xf numFmtId="0" fontId="2" fillId="8" borderId="17" xfId="0" applyFont="1" applyFill="1" applyBorder="1" applyAlignment="1">
      <alignment horizontal="right" vertical="center"/>
    </xf>
    <xf numFmtId="2" fontId="2" fillId="7" borderId="17" xfId="0" applyNumberFormat="1" applyFont="1" applyFill="1" applyBorder="1" applyAlignment="1">
      <alignment horizontal="right" vertical="center"/>
    </xf>
    <xf numFmtId="0" fontId="2" fillId="7" borderId="17" xfId="0" applyFont="1" applyFill="1" applyBorder="1" applyAlignment="1">
      <alignment horizontal="right" vertical="center"/>
    </xf>
    <xf numFmtId="2" fontId="2" fillId="6" borderId="17" xfId="0" applyNumberFormat="1" applyFont="1" applyFill="1" applyBorder="1" applyAlignment="1">
      <alignment horizontal="right" vertical="center"/>
    </xf>
    <xf numFmtId="0" fontId="2" fillId="6" borderId="17" xfId="0" applyFont="1" applyFill="1" applyBorder="1" applyAlignment="1">
      <alignment horizontal="right" vertical="center"/>
    </xf>
    <xf numFmtId="2" fontId="2" fillId="10" borderId="17" xfId="0" applyNumberFormat="1" applyFont="1" applyFill="1" applyBorder="1" applyAlignment="1">
      <alignment horizontal="right" vertical="center"/>
    </xf>
    <xf numFmtId="0" fontId="2" fillId="10" borderId="17" xfId="0" applyFont="1" applyFill="1" applyBorder="1" applyAlignment="1">
      <alignment horizontal="right" vertical="center"/>
    </xf>
    <xf numFmtId="2" fontId="2" fillId="9" borderId="17" xfId="0" applyNumberFormat="1" applyFont="1" applyFill="1" applyBorder="1" applyAlignment="1">
      <alignment horizontal="right" vertical="center"/>
    </xf>
    <xf numFmtId="0" fontId="2" fillId="9" borderId="17" xfId="0" applyFont="1" applyFill="1" applyBorder="1" applyAlignment="1">
      <alignment horizontal="right" vertical="center"/>
    </xf>
    <xf numFmtId="2" fontId="2" fillId="9" borderId="18" xfId="0" applyNumberFormat="1" applyFont="1" applyFill="1" applyBorder="1" applyAlignment="1">
      <alignment horizontal="right" vertical="center"/>
    </xf>
    <xf numFmtId="0" fontId="2" fillId="9" borderId="18" xfId="0" applyFont="1" applyFill="1" applyBorder="1" applyAlignment="1">
      <alignment horizontal="right" vertical="center"/>
    </xf>
    <xf numFmtId="2" fontId="2" fillId="3" borderId="19" xfId="0" applyNumberFormat="1" applyFont="1" applyFill="1" applyBorder="1" applyAlignment="1">
      <alignment horizontal="right" vertical="center"/>
    </xf>
    <xf numFmtId="0" fontId="2" fillId="3" borderId="19" xfId="0" applyFont="1" applyFill="1" applyBorder="1" applyAlignment="1">
      <alignment horizontal="right" vertical="center"/>
    </xf>
    <xf numFmtId="2" fontId="2" fillId="5" borderId="20" xfId="0" applyNumberFormat="1" applyFont="1" applyFill="1" applyBorder="1" applyAlignment="1">
      <alignment horizontal="right" vertical="center"/>
    </xf>
    <xf numFmtId="0" fontId="2" fillId="5" borderId="20" xfId="0" applyFont="1" applyFill="1" applyBorder="1" applyAlignment="1">
      <alignment horizontal="right" vertical="center"/>
    </xf>
    <xf numFmtId="2" fontId="2" fillId="4" borderId="16" xfId="0" applyNumberFormat="1" applyFont="1" applyFill="1" applyBorder="1" applyAlignment="1">
      <alignment horizontal="right" vertical="center"/>
    </xf>
    <xf numFmtId="0" fontId="2" fillId="4" borderId="16" xfId="0" applyFont="1" applyFill="1" applyBorder="1" applyAlignment="1">
      <alignment horizontal="right" vertical="center"/>
    </xf>
    <xf numFmtId="2" fontId="2" fillId="4" borderId="18" xfId="0" applyNumberFormat="1" applyFont="1" applyFill="1" applyBorder="1" applyAlignment="1">
      <alignment horizontal="right" vertical="center"/>
    </xf>
    <xf numFmtId="0" fontId="2" fillId="4" borderId="18" xfId="0" applyFont="1" applyFill="1" applyBorder="1" applyAlignment="1">
      <alignment horizontal="right" vertical="center"/>
    </xf>
    <xf numFmtId="2" fontId="2" fillId="5" borderId="19" xfId="0" applyNumberFormat="1" applyFont="1" applyFill="1" applyBorder="1" applyAlignment="1">
      <alignment horizontal="right" vertical="center"/>
    </xf>
    <xf numFmtId="0" fontId="2" fillId="5" borderId="19" xfId="0" applyFont="1" applyFill="1" applyBorder="1" applyAlignment="1">
      <alignment horizontal="right" vertical="center"/>
    </xf>
    <xf numFmtId="2" fontId="2" fillId="7" borderId="20" xfId="0" applyNumberFormat="1" applyFont="1" applyFill="1" applyBorder="1" applyAlignment="1">
      <alignment horizontal="right" vertical="center"/>
    </xf>
    <xf numFmtId="0" fontId="2" fillId="7" borderId="20" xfId="0" applyFont="1" applyFill="1" applyBorder="1" applyAlignment="1">
      <alignment horizontal="right" vertical="center"/>
    </xf>
    <xf numFmtId="2" fontId="2" fillId="8" borderId="16" xfId="0" applyNumberFormat="1" applyFont="1" applyFill="1" applyBorder="1" applyAlignment="1">
      <alignment horizontal="right" vertical="center"/>
    </xf>
    <xf numFmtId="0" fontId="2" fillId="8" borderId="16" xfId="0" applyFont="1" applyFill="1" applyBorder="1" applyAlignment="1">
      <alignment horizontal="right" vertical="center"/>
    </xf>
    <xf numFmtId="2" fontId="2" fillId="8" borderId="18" xfId="0" applyNumberFormat="1" applyFont="1" applyFill="1" applyBorder="1" applyAlignment="1">
      <alignment horizontal="right" vertical="center"/>
    </xf>
    <xf numFmtId="0" fontId="2" fillId="8" borderId="18" xfId="0" applyFont="1" applyFill="1" applyBorder="1" applyAlignment="1">
      <alignment horizontal="right" vertical="center"/>
    </xf>
    <xf numFmtId="2" fontId="2" fillId="7" borderId="19" xfId="0" applyNumberFormat="1" applyFont="1" applyFill="1" applyBorder="1" applyAlignment="1">
      <alignment horizontal="right" vertical="center"/>
    </xf>
    <xf numFmtId="0" fontId="2" fillId="7" borderId="19" xfId="0" applyFont="1" applyFill="1" applyBorder="1" applyAlignment="1">
      <alignment horizontal="right" vertical="center"/>
    </xf>
    <xf numFmtId="2" fontId="2" fillId="10" borderId="20" xfId="0" applyNumberFormat="1" applyFont="1" applyFill="1" applyBorder="1" applyAlignment="1">
      <alignment horizontal="right" vertical="center"/>
    </xf>
    <xf numFmtId="0" fontId="2" fillId="10" borderId="20" xfId="0" applyFont="1" applyFill="1" applyBorder="1" applyAlignment="1">
      <alignment horizontal="right" vertical="center"/>
    </xf>
    <xf numFmtId="2" fontId="2" fillId="6" borderId="16" xfId="0" applyNumberFormat="1" applyFont="1" applyFill="1" applyBorder="1" applyAlignment="1">
      <alignment horizontal="right" vertical="center"/>
    </xf>
    <xf numFmtId="0" fontId="2" fillId="6" borderId="16" xfId="0" applyFont="1" applyFill="1" applyBorder="1" applyAlignment="1">
      <alignment horizontal="right" vertical="center"/>
    </xf>
    <xf numFmtId="2" fontId="2" fillId="6" borderId="18" xfId="0" applyNumberFormat="1" applyFont="1" applyFill="1" applyBorder="1" applyAlignment="1">
      <alignment horizontal="right" vertical="center"/>
    </xf>
    <xf numFmtId="0" fontId="2" fillId="6" borderId="18" xfId="0" applyFont="1" applyFill="1" applyBorder="1" applyAlignment="1">
      <alignment horizontal="right" vertical="center"/>
    </xf>
    <xf numFmtId="2" fontId="2" fillId="10" borderId="19" xfId="0" applyNumberFormat="1" applyFont="1" applyFill="1" applyBorder="1" applyAlignment="1">
      <alignment horizontal="right" vertical="center"/>
    </xf>
    <xf numFmtId="0" fontId="2" fillId="10" borderId="19" xfId="0" applyFont="1" applyFill="1" applyBorder="1" applyAlignment="1">
      <alignment horizontal="right" vertical="center"/>
    </xf>
    <xf numFmtId="2" fontId="2" fillId="9" borderId="16" xfId="0" applyNumberFormat="1" applyFont="1" applyFill="1" applyBorder="1" applyAlignment="1">
      <alignment horizontal="right" vertical="center"/>
    </xf>
    <xf numFmtId="0" fontId="2" fillId="9" borderId="16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left" vertical="center"/>
    </xf>
    <xf numFmtId="0" fontId="3" fillId="8" borderId="0" xfId="0" applyFont="1" applyFill="1" applyBorder="1" applyAlignment="1">
      <alignment horizontal="left" vertical="center"/>
    </xf>
    <xf numFmtId="0" fontId="3" fillId="8" borderId="1" xfId="0" applyFont="1" applyFill="1" applyBorder="1" applyAlignment="1">
      <alignment vertical="center"/>
    </xf>
    <xf numFmtId="0" fontId="3" fillId="8" borderId="7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/>
    </xf>
    <xf numFmtId="0" fontId="3" fillId="7" borderId="0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left" vertical="center"/>
    </xf>
    <xf numFmtId="0" fontId="3" fillId="10" borderId="0" xfId="0" applyFont="1" applyFill="1" applyBorder="1" applyAlignment="1">
      <alignment horizontal="left" vertical="center"/>
    </xf>
    <xf numFmtId="0" fontId="3" fillId="10" borderId="1" xfId="0" applyFont="1" applyFill="1" applyBorder="1" applyAlignment="1">
      <alignment vertical="center"/>
    </xf>
    <xf numFmtId="0" fontId="3" fillId="10" borderId="7" xfId="0" applyFont="1" applyFill="1" applyBorder="1" applyAlignment="1">
      <alignment horizontal="center" vertical="center"/>
    </xf>
    <xf numFmtId="0" fontId="3" fillId="10" borderId="8" xfId="0" applyFont="1" applyFill="1" applyBorder="1" applyAlignment="1">
      <alignment horizontal="center" vertical="center"/>
    </xf>
    <xf numFmtId="0" fontId="3" fillId="10" borderId="9" xfId="0" applyFont="1" applyFill="1" applyBorder="1" applyAlignment="1">
      <alignment horizontal="center" vertical="center"/>
    </xf>
    <xf numFmtId="0" fontId="3" fillId="10" borderId="7" xfId="0" applyFont="1" applyFill="1" applyBorder="1" applyAlignment="1">
      <alignment vertical="center"/>
    </xf>
    <xf numFmtId="0" fontId="3" fillId="9" borderId="1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left" vertical="center"/>
    </xf>
    <xf numFmtId="0" fontId="3" fillId="9" borderId="0" xfId="0" applyFont="1" applyFill="1" applyBorder="1" applyAlignment="1">
      <alignment horizontal="left" vertical="center"/>
    </xf>
    <xf numFmtId="0" fontId="3" fillId="9" borderId="1" xfId="0" applyFont="1" applyFill="1" applyBorder="1" applyAlignment="1">
      <alignment vertical="center"/>
    </xf>
    <xf numFmtId="0" fontId="3" fillId="9" borderId="7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vertical="center"/>
    </xf>
    <xf numFmtId="0" fontId="3" fillId="7" borderId="6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horizontal="center" vertical="center"/>
    </xf>
    <xf numFmtId="2" fontId="9" fillId="2" borderId="6" xfId="0" applyNumberFormat="1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2" fontId="9" fillId="3" borderId="6" xfId="0" applyNumberFormat="1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9" fillId="4" borderId="5" xfId="0" applyFont="1" applyFill="1" applyBorder="1" applyAlignment="1">
      <alignment horizontal="left" vertical="center"/>
    </xf>
    <xf numFmtId="2" fontId="9" fillId="4" borderId="6" xfId="0" applyNumberFormat="1" applyFont="1" applyFill="1" applyBorder="1" applyAlignment="1">
      <alignment horizontal="left" vertical="center"/>
    </xf>
    <xf numFmtId="0" fontId="9" fillId="5" borderId="3" xfId="0" applyFont="1" applyFill="1" applyBorder="1" applyAlignment="1">
      <alignment horizontal="left" vertical="center"/>
    </xf>
    <xf numFmtId="0" fontId="9" fillId="5" borderId="4" xfId="0" applyFont="1" applyFill="1" applyBorder="1" applyAlignment="1">
      <alignment horizontal="left" vertical="center"/>
    </xf>
    <xf numFmtId="0" fontId="9" fillId="5" borderId="5" xfId="0" applyFont="1" applyFill="1" applyBorder="1" applyAlignment="1">
      <alignment horizontal="left" vertical="center"/>
    </xf>
    <xf numFmtId="2" fontId="9" fillId="5" borderId="6" xfId="0" applyNumberFormat="1" applyFont="1" applyFill="1" applyBorder="1" applyAlignment="1">
      <alignment horizontal="left" vertical="center"/>
    </xf>
    <xf numFmtId="0" fontId="9" fillId="8" borderId="3" xfId="0" applyFont="1" applyFill="1" applyBorder="1" applyAlignment="1">
      <alignment horizontal="left" vertical="center"/>
    </xf>
    <xf numFmtId="0" fontId="9" fillId="8" borderId="4" xfId="0" applyFont="1" applyFill="1" applyBorder="1" applyAlignment="1">
      <alignment horizontal="left" vertical="center"/>
    </xf>
    <xf numFmtId="0" fontId="9" fillId="8" borderId="5" xfId="0" applyFont="1" applyFill="1" applyBorder="1" applyAlignment="1">
      <alignment horizontal="left" vertical="center"/>
    </xf>
    <xf numFmtId="2" fontId="9" fillId="8" borderId="6" xfId="0" applyNumberFormat="1" applyFont="1" applyFill="1" applyBorder="1" applyAlignment="1">
      <alignment horizontal="left" vertical="center"/>
    </xf>
    <xf numFmtId="0" fontId="9" fillId="7" borderId="3" xfId="0" applyFont="1" applyFill="1" applyBorder="1" applyAlignment="1">
      <alignment horizontal="left" vertical="center"/>
    </xf>
    <xf numFmtId="0" fontId="9" fillId="7" borderId="4" xfId="0" applyFont="1" applyFill="1" applyBorder="1" applyAlignment="1">
      <alignment horizontal="left" vertical="center"/>
    </xf>
    <xf numFmtId="0" fontId="9" fillId="7" borderId="5" xfId="0" applyFont="1" applyFill="1" applyBorder="1" applyAlignment="1">
      <alignment horizontal="left" vertical="center"/>
    </xf>
    <xf numFmtId="2" fontId="9" fillId="7" borderId="6" xfId="0" applyNumberFormat="1" applyFont="1" applyFill="1" applyBorder="1" applyAlignment="1">
      <alignment horizontal="left" vertical="center"/>
    </xf>
    <xf numFmtId="0" fontId="9" fillId="6" borderId="3" xfId="0" applyFont="1" applyFill="1" applyBorder="1" applyAlignment="1">
      <alignment horizontal="left" vertical="center"/>
    </xf>
    <xf numFmtId="0" fontId="9" fillId="6" borderId="4" xfId="0" applyFont="1" applyFill="1" applyBorder="1" applyAlignment="1">
      <alignment horizontal="left" vertical="center"/>
    </xf>
    <xf numFmtId="0" fontId="9" fillId="6" borderId="5" xfId="0" applyFont="1" applyFill="1" applyBorder="1" applyAlignment="1">
      <alignment horizontal="left" vertical="center"/>
    </xf>
    <xf numFmtId="2" fontId="9" fillId="6" borderId="6" xfId="0" applyNumberFormat="1" applyFont="1" applyFill="1" applyBorder="1" applyAlignment="1">
      <alignment horizontal="left" vertical="center"/>
    </xf>
    <xf numFmtId="0" fontId="9" fillId="10" borderId="3" xfId="0" applyFont="1" applyFill="1" applyBorder="1" applyAlignment="1">
      <alignment horizontal="left" vertical="center"/>
    </xf>
    <xf numFmtId="0" fontId="9" fillId="10" borderId="4" xfId="0" applyFont="1" applyFill="1" applyBorder="1" applyAlignment="1">
      <alignment horizontal="left" vertical="center"/>
    </xf>
    <xf numFmtId="0" fontId="9" fillId="10" borderId="5" xfId="0" applyFont="1" applyFill="1" applyBorder="1" applyAlignment="1">
      <alignment horizontal="left" vertical="center"/>
    </xf>
    <xf numFmtId="2" fontId="9" fillId="10" borderId="6" xfId="0" applyNumberFormat="1" applyFont="1" applyFill="1" applyBorder="1" applyAlignment="1">
      <alignment horizontal="left" vertical="center"/>
    </xf>
    <xf numFmtId="0" fontId="9" fillId="9" borderId="3" xfId="0" applyFont="1" applyFill="1" applyBorder="1" applyAlignment="1">
      <alignment horizontal="left" vertical="center"/>
    </xf>
    <xf numFmtId="0" fontId="9" fillId="9" borderId="4" xfId="0" applyFont="1" applyFill="1" applyBorder="1" applyAlignment="1">
      <alignment horizontal="left" vertical="center"/>
    </xf>
    <xf numFmtId="0" fontId="9" fillId="9" borderId="5" xfId="0" applyFont="1" applyFill="1" applyBorder="1" applyAlignment="1">
      <alignment horizontal="left" vertical="center"/>
    </xf>
    <xf numFmtId="2" fontId="9" fillId="9" borderId="6" xfId="0" applyNumberFormat="1" applyFont="1" applyFill="1" applyBorder="1" applyAlignment="1">
      <alignment horizontal="left" vertical="center"/>
    </xf>
    <xf numFmtId="0" fontId="9" fillId="9" borderId="3" xfId="0" applyFont="1" applyFill="1" applyBorder="1" applyAlignment="1">
      <alignment horizontal="center" vertical="center"/>
    </xf>
    <xf numFmtId="0" fontId="9" fillId="9" borderId="4" xfId="0" applyFont="1" applyFill="1" applyBorder="1" applyAlignment="1">
      <alignment horizontal="center" vertical="center"/>
    </xf>
    <xf numFmtId="2" fontId="9" fillId="9" borderId="4" xfId="0" applyNumberFormat="1" applyFont="1" applyFill="1" applyBorder="1" applyAlignment="1">
      <alignment horizontal="center" vertical="center"/>
    </xf>
    <xf numFmtId="0" fontId="9" fillId="9" borderId="0" xfId="0" applyFont="1" applyFill="1" applyBorder="1" applyAlignment="1">
      <alignment horizontal="center" vertical="center"/>
    </xf>
    <xf numFmtId="2" fontId="9" fillId="9" borderId="0" xfId="0" applyNumberFormat="1" applyFont="1" applyFill="1" applyBorder="1" applyAlignment="1">
      <alignment horizontal="center" vertical="center"/>
    </xf>
    <xf numFmtId="0" fontId="9" fillId="10" borderId="0" xfId="0" applyFont="1" applyFill="1" applyBorder="1" applyAlignment="1">
      <alignment horizontal="center" vertical="center"/>
    </xf>
    <xf numFmtId="2" fontId="9" fillId="10" borderId="0" xfId="0" applyNumberFormat="1" applyFont="1" applyFill="1" applyBorder="1" applyAlignment="1">
      <alignment horizontal="center" vertical="center"/>
    </xf>
    <xf numFmtId="0" fontId="9" fillId="10" borderId="3" xfId="0" applyFont="1" applyFill="1" applyBorder="1" applyAlignment="1">
      <alignment horizontal="center" vertical="center"/>
    </xf>
    <xf numFmtId="0" fontId="9" fillId="10" borderId="4" xfId="0" applyFont="1" applyFill="1" applyBorder="1" applyAlignment="1">
      <alignment horizontal="center" vertical="center"/>
    </xf>
    <xf numFmtId="2" fontId="9" fillId="10" borderId="4" xfId="0" applyNumberFormat="1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2" fontId="9" fillId="6" borderId="4" xfId="0" applyNumberFormat="1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2" fontId="9" fillId="6" borderId="0" xfId="0" applyNumberFormat="1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2" fontId="9" fillId="7" borderId="0" xfId="0" applyNumberFormat="1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2" fontId="9" fillId="7" borderId="4" xfId="0" applyNumberFormat="1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2" fontId="9" fillId="8" borderId="4" xfId="0" applyNumberFormat="1" applyFont="1" applyFill="1" applyBorder="1" applyAlignment="1">
      <alignment horizontal="center" vertical="center"/>
    </xf>
    <xf numFmtId="0" fontId="9" fillId="8" borderId="0" xfId="0" applyFont="1" applyFill="1" applyBorder="1" applyAlignment="1">
      <alignment horizontal="center" vertical="center"/>
    </xf>
    <xf numFmtId="2" fontId="9" fillId="8" borderId="0" xfId="0" applyNumberFormat="1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/>
    </xf>
    <xf numFmtId="2" fontId="9" fillId="8" borderId="8" xfId="0" applyNumberFormat="1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2" fontId="9" fillId="5" borderId="8" xfId="0" applyNumberFormat="1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2" fontId="9" fillId="5" borderId="0" xfId="0" applyNumberFormat="1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2" fontId="9" fillId="5" borderId="4" xfId="0" applyNumberFormat="1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2" fontId="9" fillId="4" borderId="8" xfId="0" applyNumberFormat="1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2" fontId="9" fillId="4" borderId="0" xfId="0" applyNumberFormat="1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2" fontId="9" fillId="4" borderId="4" xfId="0" applyNumberFormat="1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2" fontId="9" fillId="3" borderId="8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2" fontId="9" fillId="3" borderId="0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2" fontId="9" fillId="3" borderId="4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vertical="center"/>
    </xf>
    <xf numFmtId="2" fontId="9" fillId="3" borderId="6" xfId="0" applyNumberFormat="1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vertical="center"/>
    </xf>
    <xf numFmtId="0" fontId="9" fillId="4" borderId="6" xfId="0" applyFont="1" applyFill="1" applyBorder="1" applyAlignment="1">
      <alignment horizontal="center" vertical="center"/>
    </xf>
    <xf numFmtId="2" fontId="9" fillId="4" borderId="6" xfId="0" applyNumberFormat="1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vertical="center"/>
    </xf>
    <xf numFmtId="2" fontId="9" fillId="5" borderId="6" xfId="0" applyNumberFormat="1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vertical="center"/>
    </xf>
    <xf numFmtId="0" fontId="9" fillId="8" borderId="6" xfId="0" applyFont="1" applyFill="1" applyBorder="1" applyAlignment="1">
      <alignment horizontal="center" vertical="center"/>
    </xf>
    <xf numFmtId="2" fontId="9" fillId="8" borderId="6" xfId="0" applyNumberFormat="1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vertical="center"/>
    </xf>
    <xf numFmtId="2" fontId="9" fillId="7" borderId="6" xfId="0" applyNumberFormat="1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vertical="center"/>
    </xf>
    <xf numFmtId="0" fontId="9" fillId="6" borderId="6" xfId="0" applyFont="1" applyFill="1" applyBorder="1" applyAlignment="1">
      <alignment horizontal="center" vertical="center"/>
    </xf>
    <xf numFmtId="0" fontId="9" fillId="10" borderId="5" xfId="0" applyFont="1" applyFill="1" applyBorder="1" applyAlignment="1">
      <alignment horizontal="center" vertical="center"/>
    </xf>
    <xf numFmtId="0" fontId="9" fillId="10" borderId="3" xfId="0" applyFont="1" applyFill="1" applyBorder="1" applyAlignment="1">
      <alignment vertical="center"/>
    </xf>
    <xf numFmtId="0" fontId="9" fillId="10" borderId="6" xfId="0" applyFont="1" applyFill="1" applyBorder="1" applyAlignment="1">
      <alignment horizontal="center" vertical="center"/>
    </xf>
    <xf numFmtId="2" fontId="9" fillId="10" borderId="6" xfId="0" applyNumberFormat="1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vertical="center"/>
    </xf>
    <xf numFmtId="0" fontId="9" fillId="9" borderId="6" xfId="0" applyFont="1" applyFill="1" applyBorder="1" applyAlignment="1">
      <alignment horizontal="center" vertical="center"/>
    </xf>
    <xf numFmtId="2" fontId="9" fillId="6" borderId="6" xfId="0" applyNumberFormat="1" applyFont="1" applyFill="1" applyBorder="1" applyAlignment="1">
      <alignment horizontal="center" vertical="center"/>
    </xf>
    <xf numFmtId="2" fontId="9" fillId="9" borderId="6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2" fontId="8" fillId="8" borderId="1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2" fontId="2" fillId="11" borderId="16" xfId="0" applyNumberFormat="1" applyFont="1" applyFill="1" applyBorder="1" applyAlignment="1">
      <alignment horizontal="right" vertical="center"/>
    </xf>
    <xf numFmtId="0" fontId="2" fillId="11" borderId="16" xfId="0" applyFont="1" applyFill="1" applyBorder="1" applyAlignment="1">
      <alignment horizontal="right" vertical="center"/>
    </xf>
    <xf numFmtId="2" fontId="2" fillId="11" borderId="17" xfId="0" applyNumberFormat="1" applyFont="1" applyFill="1" applyBorder="1" applyAlignment="1">
      <alignment horizontal="right" vertical="center"/>
    </xf>
    <xf numFmtId="0" fontId="2" fillId="11" borderId="17" xfId="0" applyFont="1" applyFill="1" applyBorder="1" applyAlignment="1">
      <alignment horizontal="right" vertical="center"/>
    </xf>
    <xf numFmtId="2" fontId="2" fillId="11" borderId="18" xfId="0" applyNumberFormat="1" applyFont="1" applyFill="1" applyBorder="1" applyAlignment="1">
      <alignment horizontal="right" vertical="center"/>
    </xf>
    <xf numFmtId="0" fontId="2" fillId="11" borderId="18" xfId="0" applyFont="1" applyFill="1" applyBorder="1" applyAlignment="1">
      <alignment horizontal="right" vertical="center"/>
    </xf>
    <xf numFmtId="0" fontId="9" fillId="11" borderId="3" xfId="0" applyFont="1" applyFill="1" applyBorder="1" applyAlignment="1">
      <alignment horizontal="center" vertical="center"/>
    </xf>
    <xf numFmtId="0" fontId="9" fillId="11" borderId="4" xfId="0" applyFont="1" applyFill="1" applyBorder="1" applyAlignment="1">
      <alignment horizontal="center" vertical="center"/>
    </xf>
    <xf numFmtId="0" fontId="9" fillId="11" borderId="5" xfId="0" applyFont="1" applyFill="1" applyBorder="1" applyAlignment="1">
      <alignment horizontal="center" vertical="center"/>
    </xf>
    <xf numFmtId="0" fontId="2" fillId="11" borderId="4" xfId="0" applyFont="1" applyFill="1" applyBorder="1" applyAlignment="1">
      <alignment horizontal="center" vertical="center"/>
    </xf>
    <xf numFmtId="0" fontId="9" fillId="11" borderId="3" xfId="0" applyFont="1" applyFill="1" applyBorder="1" applyAlignment="1">
      <alignment vertical="center"/>
    </xf>
    <xf numFmtId="0" fontId="3" fillId="11" borderId="4" xfId="0" applyFont="1" applyFill="1" applyBorder="1" applyAlignment="1">
      <alignment horizontal="center" vertical="center"/>
    </xf>
    <xf numFmtId="2" fontId="9" fillId="11" borderId="4" xfId="0" applyNumberFormat="1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/>
    </xf>
    <xf numFmtId="0" fontId="9" fillId="11" borderId="3" xfId="0" applyFont="1" applyFill="1" applyBorder="1" applyAlignment="1">
      <alignment horizontal="left" vertical="center"/>
    </xf>
    <xf numFmtId="0" fontId="9" fillId="11" borderId="4" xfId="0" applyFont="1" applyFill="1" applyBorder="1" applyAlignment="1">
      <alignment horizontal="left" vertical="center"/>
    </xf>
    <xf numFmtId="0" fontId="9" fillId="11" borderId="5" xfId="0" applyFont="1" applyFill="1" applyBorder="1" applyAlignment="1">
      <alignment horizontal="left" vertical="center"/>
    </xf>
    <xf numFmtId="0" fontId="3" fillId="11" borderId="4" xfId="0" applyFont="1" applyFill="1" applyBorder="1" applyAlignment="1">
      <alignment horizontal="left" vertical="center"/>
    </xf>
    <xf numFmtId="0" fontId="2" fillId="11" borderId="1" xfId="0" applyFont="1" applyFill="1" applyBorder="1" applyAlignment="1">
      <alignment horizontal="center" vertical="center"/>
    </xf>
    <xf numFmtId="0" fontId="2" fillId="11" borderId="0" xfId="0" applyFont="1" applyFill="1" applyBorder="1" applyAlignment="1">
      <alignment horizontal="center" vertical="center"/>
    </xf>
    <xf numFmtId="0" fontId="7" fillId="11" borderId="6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 vertical="center"/>
    </xf>
    <xf numFmtId="0" fontId="9" fillId="11" borderId="6" xfId="0" applyFont="1" applyFill="1" applyBorder="1" applyAlignment="1">
      <alignment horizontal="center" vertical="center"/>
    </xf>
    <xf numFmtId="0" fontId="9" fillId="11" borderId="0" xfId="0" applyFont="1" applyFill="1" applyBorder="1" applyAlignment="1">
      <alignment horizontal="center" vertical="center"/>
    </xf>
    <xf numFmtId="2" fontId="9" fillId="11" borderId="0" xfId="0" applyNumberFormat="1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left" vertical="center"/>
    </xf>
    <xf numFmtId="0" fontId="3" fillId="11" borderId="0" xfId="0" applyFont="1" applyFill="1" applyBorder="1" applyAlignment="1">
      <alignment horizontal="left" vertical="center"/>
    </xf>
    <xf numFmtId="2" fontId="2" fillId="11" borderId="0" xfId="0" applyNumberFormat="1" applyFont="1" applyFill="1" applyBorder="1" applyAlignment="1">
      <alignment horizontal="left" vertical="center"/>
    </xf>
    <xf numFmtId="0" fontId="2" fillId="11" borderId="6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vertical="center"/>
    </xf>
    <xf numFmtId="0" fontId="2" fillId="11" borderId="7" xfId="0" applyFont="1" applyFill="1" applyBorder="1" applyAlignment="1">
      <alignment horizontal="center" vertical="center"/>
    </xf>
    <xf numFmtId="0" fontId="2" fillId="11" borderId="8" xfId="0" applyFont="1" applyFill="1" applyBorder="1" applyAlignment="1">
      <alignment horizontal="center" vertical="center"/>
    </xf>
    <xf numFmtId="0" fontId="2" fillId="11" borderId="9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1" fontId="9" fillId="11" borderId="6" xfId="0" applyNumberFormat="1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horizontal="center" vertical="center"/>
    </xf>
    <xf numFmtId="0" fontId="3" fillId="10" borderId="9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3" fillId="11" borderId="11" xfId="0" applyFont="1" applyFill="1" applyBorder="1" applyAlignment="1">
      <alignment horizontal="center" vertical="center"/>
    </xf>
    <xf numFmtId="0" fontId="3" fillId="11" borderId="1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2" fontId="8" fillId="6" borderId="16" xfId="0" applyNumberFormat="1" applyFont="1" applyFill="1" applyBorder="1" applyAlignment="1">
      <alignment horizontal="center" vertical="center"/>
    </xf>
    <xf numFmtId="2" fontId="8" fillId="6" borderId="17" xfId="0" applyNumberFormat="1" applyFont="1" applyFill="1" applyBorder="1" applyAlignment="1">
      <alignment horizontal="center" vertical="center"/>
    </xf>
    <xf numFmtId="2" fontId="8" fillId="6" borderId="18" xfId="0" applyNumberFormat="1" applyFont="1" applyFill="1" applyBorder="1" applyAlignment="1">
      <alignment horizontal="center" vertical="center"/>
    </xf>
    <xf numFmtId="2" fontId="8" fillId="10" borderId="20" xfId="0" applyNumberFormat="1" applyFont="1" applyFill="1" applyBorder="1" applyAlignment="1">
      <alignment horizontal="center" vertical="center"/>
    </xf>
    <xf numFmtId="2" fontId="8" fillId="10" borderId="17" xfId="0" applyNumberFormat="1" applyFont="1" applyFill="1" applyBorder="1" applyAlignment="1">
      <alignment horizontal="center" vertical="center"/>
    </xf>
    <xf numFmtId="2" fontId="8" fillId="10" borderId="19" xfId="0" applyNumberFormat="1" applyFont="1" applyFill="1" applyBorder="1" applyAlignment="1">
      <alignment horizontal="center" vertical="center"/>
    </xf>
    <xf numFmtId="2" fontId="8" fillId="9" borderId="16" xfId="0" applyNumberFormat="1" applyFont="1" applyFill="1" applyBorder="1" applyAlignment="1">
      <alignment horizontal="center" vertical="center"/>
    </xf>
    <xf numFmtId="2" fontId="8" fillId="9" borderId="17" xfId="0" applyNumberFormat="1" applyFont="1" applyFill="1" applyBorder="1" applyAlignment="1">
      <alignment horizontal="center" vertical="center"/>
    </xf>
    <xf numFmtId="2" fontId="8" fillId="9" borderId="18" xfId="0" applyNumberFormat="1" applyFont="1" applyFill="1" applyBorder="1" applyAlignment="1">
      <alignment horizontal="center" vertical="center"/>
    </xf>
    <xf numFmtId="0" fontId="7" fillId="11" borderId="16" xfId="0" applyFont="1" applyFill="1" applyBorder="1" applyAlignment="1">
      <alignment horizontal="center" vertical="center"/>
    </xf>
    <xf numFmtId="0" fontId="7" fillId="11" borderId="17" xfId="0" applyFont="1" applyFill="1" applyBorder="1" applyAlignment="1">
      <alignment horizontal="center" vertical="center"/>
    </xf>
    <xf numFmtId="0" fontId="7" fillId="11" borderId="18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2" fontId="8" fillId="8" borderId="16" xfId="0" applyNumberFormat="1" applyFont="1" applyFill="1" applyBorder="1" applyAlignment="1">
      <alignment horizontal="center" vertical="center"/>
    </xf>
    <xf numFmtId="2" fontId="8" fillId="8" borderId="17" xfId="0" applyNumberFormat="1" applyFont="1" applyFill="1" applyBorder="1" applyAlignment="1">
      <alignment horizontal="center" vertical="center"/>
    </xf>
    <xf numFmtId="2" fontId="8" fillId="7" borderId="20" xfId="0" applyNumberFormat="1" applyFont="1" applyFill="1" applyBorder="1" applyAlignment="1">
      <alignment horizontal="center" vertical="center"/>
    </xf>
    <xf numFmtId="2" fontId="8" fillId="7" borderId="17" xfId="0" applyNumberFormat="1" applyFont="1" applyFill="1" applyBorder="1" applyAlignment="1">
      <alignment horizontal="center" vertical="center"/>
    </xf>
    <xf numFmtId="2" fontId="8" fillId="7" borderId="19" xfId="0" applyNumberFormat="1" applyFon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right" vertical="center"/>
    </xf>
    <xf numFmtId="0" fontId="8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right" vertical="center"/>
    </xf>
    <xf numFmtId="2" fontId="9" fillId="2" borderId="6" xfId="0" applyNumberFormat="1" applyFont="1" applyFill="1" applyBorder="1" applyAlignment="1">
      <alignment horizontal="center" vertical="center"/>
    </xf>
    <xf numFmtId="2" fontId="2" fillId="7" borderId="11" xfId="0" applyNumberFormat="1" applyFont="1" applyFill="1" applyBorder="1" applyAlignment="1">
      <alignment horizontal="right" vertical="center"/>
    </xf>
    <xf numFmtId="2" fontId="8" fillId="7" borderId="11" xfId="0" applyNumberFormat="1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right" vertical="center"/>
    </xf>
    <xf numFmtId="2" fontId="2" fillId="6" borderId="11" xfId="0" applyNumberFormat="1" applyFont="1" applyFill="1" applyBorder="1" applyAlignment="1">
      <alignment horizontal="right" vertical="center"/>
    </xf>
    <xf numFmtId="2" fontId="8" fillId="6" borderId="11" xfId="0" applyNumberFormat="1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right" vertical="center"/>
    </xf>
    <xf numFmtId="2" fontId="2" fillId="10" borderId="11" xfId="0" applyNumberFormat="1" applyFont="1" applyFill="1" applyBorder="1" applyAlignment="1">
      <alignment horizontal="right" vertical="center"/>
    </xf>
    <xf numFmtId="2" fontId="8" fillId="10" borderId="11" xfId="0" applyNumberFormat="1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right" vertical="center"/>
    </xf>
    <xf numFmtId="2" fontId="2" fillId="9" borderId="0" xfId="0" applyNumberFormat="1" applyFont="1" applyFill="1" applyBorder="1" applyAlignment="1">
      <alignment horizontal="right" vertical="center"/>
    </xf>
    <xf numFmtId="2" fontId="8" fillId="9" borderId="0" xfId="0" applyNumberFormat="1" applyFont="1" applyFill="1" applyBorder="1" applyAlignment="1">
      <alignment horizontal="center" vertical="center"/>
    </xf>
    <xf numFmtId="0" fontId="2" fillId="9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9" borderId="0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6"/>
  <sheetViews>
    <sheetView topLeftCell="R1" zoomScale="50" zoomScaleNormal="50" workbookViewId="0">
      <selection activeCell="AH1" sqref="A1:AH56"/>
    </sheetView>
  </sheetViews>
  <sheetFormatPr defaultRowHeight="18.75" x14ac:dyDescent="0.15"/>
  <cols>
    <col min="1" max="4" width="14.875" style="4" bestFit="1" customWidth="1"/>
    <col min="5" max="5" width="12.375" style="351" bestFit="1" customWidth="1"/>
    <col min="6" max="6" width="7.25" style="7" bestFit="1" customWidth="1"/>
    <col min="7" max="7" width="9" style="4"/>
    <col min="8" max="8" width="21.375" style="4" bestFit="1" customWidth="1"/>
    <col min="9" max="9" width="9.625" style="4" bestFit="1" customWidth="1"/>
    <col min="10" max="10" width="3.25" style="4" bestFit="1" customWidth="1"/>
    <col min="11" max="11" width="10.25" style="4" bestFit="1" customWidth="1"/>
    <col min="12" max="12" width="8.875" style="4" hidden="1" customWidth="1"/>
    <col min="13" max="13" width="28.875" style="5" bestFit="1" customWidth="1"/>
    <col min="14" max="14" width="7.75" style="4" bestFit="1" customWidth="1"/>
    <col min="15" max="15" width="4.75" style="4" bestFit="1" customWidth="1"/>
    <col min="16" max="16" width="10.25" style="4" bestFit="1" customWidth="1"/>
    <col min="17" max="17" width="10.875" style="4" hidden="1" customWidth="1"/>
    <col min="18" max="18" width="23.125" style="4" bestFit="1" customWidth="1"/>
    <col min="19" max="19" width="7.75" style="4" bestFit="1" customWidth="1"/>
    <col min="20" max="20" width="4.75" style="4" bestFit="1" customWidth="1"/>
    <col min="21" max="21" width="10.25" style="4" bestFit="1" customWidth="1"/>
    <col min="22" max="22" width="8.125" style="4" hidden="1" customWidth="1"/>
    <col min="23" max="23" width="38.5" style="4" bestFit="1" customWidth="1"/>
    <col min="24" max="24" width="11.25" style="4" bestFit="1" customWidth="1"/>
    <col min="25" max="25" width="4.75" style="4" bestFit="1" customWidth="1"/>
    <col min="26" max="26" width="7.875" style="4" bestFit="1" customWidth="1"/>
    <col min="27" max="27" width="11" style="4" bestFit="1" customWidth="1"/>
    <col min="28" max="28" width="9.875" style="4" hidden="1" customWidth="1"/>
    <col min="29" max="29" width="21.375" style="4" bestFit="1" customWidth="1"/>
    <col min="30" max="30" width="7.75" style="4" bestFit="1" customWidth="1"/>
    <col min="31" max="31" width="4.75" style="4" bestFit="1" customWidth="1"/>
    <col min="32" max="32" width="9.875" style="4" bestFit="1" customWidth="1"/>
    <col min="33" max="33" width="8.125" style="4" hidden="1" customWidth="1"/>
    <col min="34" max="34" width="9.625" style="4" bestFit="1" customWidth="1"/>
    <col min="35" max="16384" width="9" style="4"/>
  </cols>
  <sheetData>
    <row r="1" spans="1:34" s="1" customFormat="1" ht="24" customHeight="1" x14ac:dyDescent="0.15">
      <c r="A1" s="147" t="s">
        <v>0</v>
      </c>
      <c r="B1" s="147" t="s">
        <v>1</v>
      </c>
      <c r="C1" s="147" t="s">
        <v>2</v>
      </c>
      <c r="D1" s="147" t="s">
        <v>3</v>
      </c>
      <c r="E1" s="345" t="s">
        <v>5</v>
      </c>
      <c r="F1" s="147" t="s">
        <v>6</v>
      </c>
      <c r="H1" s="8">
        <v>0</v>
      </c>
      <c r="I1" s="11">
        <v>2.5</v>
      </c>
      <c r="J1" s="11">
        <v>5</v>
      </c>
      <c r="K1" s="12">
        <v>7.5</v>
      </c>
      <c r="L1" s="2"/>
      <c r="M1" s="8">
        <v>10</v>
      </c>
      <c r="N1" s="11">
        <v>12.5</v>
      </c>
      <c r="O1" s="11">
        <v>15</v>
      </c>
      <c r="P1" s="12">
        <v>17.5</v>
      </c>
      <c r="Q1" s="2">
        <v>20</v>
      </c>
      <c r="R1" s="8">
        <v>25</v>
      </c>
      <c r="S1" s="11">
        <v>27.5</v>
      </c>
      <c r="T1" s="11">
        <v>30</v>
      </c>
      <c r="U1" s="12">
        <v>32.5</v>
      </c>
      <c r="V1" s="2"/>
      <c r="W1" s="8">
        <v>35</v>
      </c>
      <c r="X1" s="11">
        <v>37.5</v>
      </c>
      <c r="Y1" s="11">
        <v>40</v>
      </c>
      <c r="Z1" s="11">
        <v>42.5</v>
      </c>
      <c r="AA1" s="11">
        <v>45</v>
      </c>
      <c r="AB1" s="12">
        <v>47.5</v>
      </c>
      <c r="AC1" s="342">
        <v>50</v>
      </c>
      <c r="AD1" s="343">
        <v>52.5</v>
      </c>
      <c r="AE1" s="343">
        <v>55</v>
      </c>
      <c r="AF1" s="343">
        <v>57.5</v>
      </c>
      <c r="AG1" s="343"/>
      <c r="AH1" s="344">
        <v>60</v>
      </c>
    </row>
    <row r="2" spans="1:34" s="3" customFormat="1" x14ac:dyDescent="0.15">
      <c r="A2" s="148" t="s">
        <v>4</v>
      </c>
      <c r="B2" s="148" t="s">
        <v>4</v>
      </c>
      <c r="C2" s="148" t="s">
        <v>4</v>
      </c>
      <c r="D2" s="148" t="s">
        <v>4</v>
      </c>
      <c r="E2" s="346" t="s">
        <v>6</v>
      </c>
      <c r="F2" s="149"/>
      <c r="G2" s="92"/>
      <c r="H2" s="150" t="s">
        <v>13</v>
      </c>
      <c r="I2" s="91"/>
      <c r="J2" s="91"/>
      <c r="K2" s="151"/>
      <c r="L2" s="91"/>
      <c r="M2" s="150" t="s">
        <v>12</v>
      </c>
      <c r="N2" s="91"/>
      <c r="O2" s="91"/>
      <c r="P2" s="151"/>
      <c r="Q2" s="91"/>
      <c r="R2" s="150"/>
      <c r="S2" s="91"/>
      <c r="T2" s="91"/>
      <c r="U2" s="151"/>
      <c r="V2" s="91"/>
      <c r="W2" s="423" t="s">
        <v>19</v>
      </c>
      <c r="X2" s="424"/>
      <c r="Y2" s="424"/>
      <c r="Z2" s="424"/>
      <c r="AA2" s="424"/>
      <c r="AB2" s="425"/>
      <c r="AC2" s="423" t="s">
        <v>26</v>
      </c>
      <c r="AD2" s="424"/>
      <c r="AE2" s="424"/>
      <c r="AF2" s="425"/>
      <c r="AG2" s="91"/>
      <c r="AH2" s="151" t="s">
        <v>31</v>
      </c>
    </row>
    <row r="3" spans="1:34" ht="24" x14ac:dyDescent="0.15">
      <c r="A3" s="355">
        <v>1.54</v>
      </c>
      <c r="B3" s="355">
        <v>4.12</v>
      </c>
      <c r="C3" s="355">
        <v>8.52</v>
      </c>
      <c r="D3" s="355">
        <v>17</v>
      </c>
      <c r="E3" s="435">
        <v>35</v>
      </c>
      <c r="F3" s="356">
        <v>33</v>
      </c>
      <c r="G3" s="13"/>
      <c r="H3" s="361" t="s">
        <v>7</v>
      </c>
      <c r="I3" s="362" t="s">
        <v>8</v>
      </c>
      <c r="J3" s="362" t="s">
        <v>9</v>
      </c>
      <c r="K3" s="363">
        <v>11</v>
      </c>
      <c r="L3" s="364">
        <v>550</v>
      </c>
      <c r="M3" s="365" t="s">
        <v>20</v>
      </c>
      <c r="N3" s="362" t="s">
        <v>14</v>
      </c>
      <c r="O3" s="362" t="s">
        <v>9</v>
      </c>
      <c r="P3" s="363">
        <v>10</v>
      </c>
      <c r="Q3" s="362">
        <v>1000</v>
      </c>
      <c r="R3" s="365" t="s">
        <v>21</v>
      </c>
      <c r="S3" s="362" t="s">
        <v>8</v>
      </c>
      <c r="T3" s="362" t="s">
        <v>9</v>
      </c>
      <c r="U3" s="363">
        <v>12</v>
      </c>
      <c r="V3" s="366">
        <v>600</v>
      </c>
      <c r="W3" s="361" t="s">
        <v>23</v>
      </c>
      <c r="X3" s="362" t="s">
        <v>0</v>
      </c>
      <c r="Y3" s="362" t="s">
        <v>9</v>
      </c>
      <c r="Z3" s="362">
        <v>1</v>
      </c>
      <c r="AA3" s="367">
        <v>2.2999999999999998</v>
      </c>
      <c r="AB3" s="368">
        <v>900</v>
      </c>
      <c r="AC3" s="369" t="s">
        <v>7</v>
      </c>
      <c r="AD3" s="370" t="s">
        <v>8</v>
      </c>
      <c r="AE3" s="370" t="s">
        <v>9</v>
      </c>
      <c r="AF3" s="371">
        <v>10</v>
      </c>
      <c r="AG3" s="372">
        <v>500</v>
      </c>
      <c r="AH3" s="407">
        <f>+L3+Q3+V3+AB3+AG3</f>
        <v>3550</v>
      </c>
    </row>
    <row r="4" spans="1:34" ht="24" x14ac:dyDescent="0.15">
      <c r="A4" s="357">
        <v>1.58</v>
      </c>
      <c r="B4" s="357">
        <v>4.2</v>
      </c>
      <c r="C4" s="357">
        <v>9.8000000000000007</v>
      </c>
      <c r="D4" s="357">
        <v>17.3</v>
      </c>
      <c r="E4" s="436"/>
      <c r="F4" s="358">
        <v>34</v>
      </c>
      <c r="G4" s="9"/>
      <c r="H4" s="376" t="s">
        <v>10</v>
      </c>
      <c r="I4" s="374" t="s">
        <v>11</v>
      </c>
      <c r="J4" s="374"/>
      <c r="K4" s="375">
        <v>50</v>
      </c>
      <c r="L4" s="374"/>
      <c r="M4" s="376" t="s">
        <v>15</v>
      </c>
      <c r="N4" s="377" t="s">
        <v>11</v>
      </c>
      <c r="O4" s="377"/>
      <c r="P4" s="378">
        <v>1.25</v>
      </c>
      <c r="Q4" s="377"/>
      <c r="R4" s="376" t="s">
        <v>16</v>
      </c>
      <c r="S4" s="377" t="s">
        <v>11</v>
      </c>
      <c r="T4" s="377"/>
      <c r="U4" s="378">
        <v>45</v>
      </c>
      <c r="V4" s="377"/>
      <c r="W4" s="376" t="s">
        <v>28</v>
      </c>
      <c r="X4" s="379" t="s">
        <v>8</v>
      </c>
      <c r="Y4" s="379" t="s">
        <v>9</v>
      </c>
      <c r="Z4" s="379">
        <v>2</v>
      </c>
      <c r="AA4" s="380">
        <v>1.05</v>
      </c>
      <c r="AB4" s="381"/>
      <c r="AC4" s="382" t="s">
        <v>27</v>
      </c>
      <c r="AD4" s="383" t="s">
        <v>11</v>
      </c>
      <c r="AE4" s="383"/>
      <c r="AF4" s="394">
        <v>55</v>
      </c>
      <c r="AG4" s="384"/>
      <c r="AH4" s="407"/>
    </row>
    <row r="5" spans="1:34" ht="24" x14ac:dyDescent="0.15">
      <c r="A5" s="357">
        <v>2.02</v>
      </c>
      <c r="B5" s="357">
        <v>4.28</v>
      </c>
      <c r="C5" s="357">
        <v>9.24</v>
      </c>
      <c r="D5" s="357">
        <v>18</v>
      </c>
      <c r="E5" s="436"/>
      <c r="F5" s="358">
        <v>35</v>
      </c>
      <c r="G5" s="9"/>
      <c r="H5" s="373"/>
      <c r="I5" s="374"/>
      <c r="J5" s="374"/>
      <c r="K5" s="385"/>
      <c r="L5" s="374"/>
      <c r="M5" s="386"/>
      <c r="N5" s="377"/>
      <c r="O5" s="377"/>
      <c r="P5" s="381"/>
      <c r="Q5" s="377"/>
      <c r="R5" s="376"/>
      <c r="S5" s="377"/>
      <c r="T5" s="377"/>
      <c r="U5" s="381"/>
      <c r="V5" s="377"/>
      <c r="W5" s="376" t="s">
        <v>29</v>
      </c>
      <c r="X5" s="377"/>
      <c r="Y5" s="377"/>
      <c r="Z5" s="379" t="s">
        <v>9</v>
      </c>
      <c r="AA5" s="379" t="s">
        <v>25</v>
      </c>
      <c r="AB5" s="381"/>
      <c r="AC5" s="376"/>
      <c r="AD5" s="377"/>
      <c r="AE5" s="377"/>
      <c r="AF5" s="381"/>
      <c r="AG5" s="374"/>
      <c r="AH5" s="407"/>
    </row>
    <row r="6" spans="1:34" x14ac:dyDescent="0.15">
      <c r="A6" s="357">
        <v>2.06</v>
      </c>
      <c r="B6" s="357">
        <v>4.3600000000000003</v>
      </c>
      <c r="C6" s="357">
        <v>9.4</v>
      </c>
      <c r="D6" s="357">
        <v>18.3</v>
      </c>
      <c r="E6" s="436"/>
      <c r="F6" s="358">
        <v>36</v>
      </c>
      <c r="G6" s="9"/>
      <c r="H6" s="373"/>
      <c r="I6" s="374"/>
      <c r="J6" s="374"/>
      <c r="K6" s="385"/>
      <c r="L6" s="374"/>
      <c r="M6" s="386"/>
      <c r="N6" s="377"/>
      <c r="O6" s="377"/>
      <c r="P6" s="381"/>
      <c r="Q6" s="377"/>
      <c r="R6" s="376"/>
      <c r="S6" s="377"/>
      <c r="T6" s="377"/>
      <c r="U6" s="381"/>
      <c r="V6" s="377"/>
      <c r="W6" s="376" t="s">
        <v>30</v>
      </c>
      <c r="X6" s="377"/>
      <c r="Y6" s="377"/>
      <c r="Z6" s="377"/>
      <c r="AA6" s="377"/>
      <c r="AB6" s="381"/>
      <c r="AC6" s="376"/>
      <c r="AD6" s="377"/>
      <c r="AE6" s="377"/>
      <c r="AF6" s="381"/>
      <c r="AG6" s="374"/>
      <c r="AH6" s="407"/>
    </row>
    <row r="7" spans="1:34" x14ac:dyDescent="0.15">
      <c r="A7" s="359">
        <v>2.1</v>
      </c>
      <c r="B7" s="359">
        <v>4.42</v>
      </c>
      <c r="C7" s="359">
        <v>9.56</v>
      </c>
      <c r="D7" s="359">
        <v>19</v>
      </c>
      <c r="E7" s="437"/>
      <c r="F7" s="360">
        <v>37</v>
      </c>
      <c r="G7" s="10"/>
      <c r="H7" s="387"/>
      <c r="I7" s="388"/>
      <c r="J7" s="388"/>
      <c r="K7" s="389"/>
      <c r="L7" s="388"/>
      <c r="M7" s="390"/>
      <c r="N7" s="391"/>
      <c r="O7" s="391"/>
      <c r="P7" s="392"/>
      <c r="Q7" s="391"/>
      <c r="R7" s="393"/>
      <c r="S7" s="391"/>
      <c r="T7" s="391"/>
      <c r="U7" s="392"/>
      <c r="V7" s="391"/>
      <c r="W7" s="393"/>
      <c r="X7" s="391"/>
      <c r="Y7" s="391"/>
      <c r="Z7" s="391"/>
      <c r="AA7" s="391"/>
      <c r="AB7" s="392"/>
      <c r="AC7" s="393"/>
      <c r="AD7" s="391"/>
      <c r="AE7" s="391"/>
      <c r="AF7" s="392"/>
      <c r="AG7" s="388"/>
      <c r="AH7" s="408"/>
    </row>
    <row r="8" spans="1:34" ht="24.75" customHeight="1" x14ac:dyDescent="0.15">
      <c r="A8" s="93">
        <v>2.14</v>
      </c>
      <c r="B8" s="93">
        <v>4.5</v>
      </c>
      <c r="C8" s="93">
        <v>10.119999999999999</v>
      </c>
      <c r="D8" s="93">
        <v>19.3</v>
      </c>
      <c r="E8" s="438">
        <v>40</v>
      </c>
      <c r="F8" s="94">
        <v>38</v>
      </c>
      <c r="H8" s="304" t="s">
        <v>7</v>
      </c>
      <c r="I8" s="305" t="s">
        <v>8</v>
      </c>
      <c r="J8" s="305" t="s">
        <v>9</v>
      </c>
      <c r="K8" s="307">
        <v>10</v>
      </c>
      <c r="L8" s="308">
        <v>500</v>
      </c>
      <c r="M8" s="309" t="s">
        <v>20</v>
      </c>
      <c r="N8" s="305" t="s">
        <v>14</v>
      </c>
      <c r="O8" s="305" t="s">
        <v>9</v>
      </c>
      <c r="P8" s="307">
        <v>9</v>
      </c>
      <c r="Q8" s="308">
        <v>900</v>
      </c>
      <c r="R8" s="309" t="s">
        <v>21</v>
      </c>
      <c r="S8" s="305" t="s">
        <v>17</v>
      </c>
      <c r="T8" s="305" t="s">
        <v>18</v>
      </c>
      <c r="U8" s="307">
        <v>11</v>
      </c>
      <c r="V8" s="17">
        <v>550</v>
      </c>
      <c r="W8" s="304" t="s">
        <v>23</v>
      </c>
      <c r="X8" s="305" t="s">
        <v>22</v>
      </c>
      <c r="Y8" s="305" t="s">
        <v>9</v>
      </c>
      <c r="Z8" s="305">
        <v>1</v>
      </c>
      <c r="AA8" s="306">
        <v>2.5</v>
      </c>
      <c r="AB8" s="16">
        <v>900</v>
      </c>
      <c r="AC8" s="352" t="s">
        <v>7</v>
      </c>
      <c r="AD8" s="353" t="s">
        <v>8</v>
      </c>
      <c r="AE8" s="353" t="s">
        <v>9</v>
      </c>
      <c r="AF8" s="354">
        <v>9</v>
      </c>
      <c r="AG8" s="19">
        <v>450</v>
      </c>
      <c r="AH8" s="409">
        <f>+L8+Q8+V8+AB8+AG8</f>
        <v>3300</v>
      </c>
    </row>
    <row r="9" spans="1:34" ht="24.75" customHeight="1" x14ac:dyDescent="0.15">
      <c r="A9" s="95">
        <v>2.1800000000000002</v>
      </c>
      <c r="B9" s="95">
        <v>4.58</v>
      </c>
      <c r="C9" s="95">
        <v>10.28</v>
      </c>
      <c r="D9" s="95">
        <v>20</v>
      </c>
      <c r="E9" s="439"/>
      <c r="F9" s="96">
        <v>39</v>
      </c>
      <c r="H9" s="14" t="s">
        <v>10</v>
      </c>
      <c r="I9" s="15" t="s">
        <v>11</v>
      </c>
      <c r="J9" s="15"/>
      <c r="K9" s="307">
        <v>55</v>
      </c>
      <c r="L9" s="17"/>
      <c r="M9" s="14" t="s">
        <v>15</v>
      </c>
      <c r="N9" s="15" t="s">
        <v>11</v>
      </c>
      <c r="O9" s="15"/>
      <c r="P9" s="307">
        <v>1.35</v>
      </c>
      <c r="Q9" s="17"/>
      <c r="R9" s="14" t="s">
        <v>16</v>
      </c>
      <c r="S9" s="15" t="s">
        <v>11</v>
      </c>
      <c r="T9" s="15"/>
      <c r="U9" s="307">
        <v>50</v>
      </c>
      <c r="V9" s="17"/>
      <c r="W9" s="14" t="s">
        <v>28</v>
      </c>
      <c r="X9" s="305" t="s">
        <v>17</v>
      </c>
      <c r="Y9" s="305" t="s">
        <v>9</v>
      </c>
      <c r="Z9" s="305">
        <v>2</v>
      </c>
      <c r="AA9" s="306">
        <v>1.1000000000000001</v>
      </c>
      <c r="AB9" s="16"/>
      <c r="AC9" s="152" t="s">
        <v>27</v>
      </c>
      <c r="AD9" s="153" t="s">
        <v>11</v>
      </c>
      <c r="AE9" s="153"/>
      <c r="AF9" s="223">
        <v>1</v>
      </c>
      <c r="AG9" s="20"/>
      <c r="AH9" s="409"/>
    </row>
    <row r="10" spans="1:34" ht="24.75" customHeight="1" x14ac:dyDescent="0.15">
      <c r="A10" s="95">
        <v>2.2200000000000002</v>
      </c>
      <c r="B10" s="95">
        <v>5.0599999999999996</v>
      </c>
      <c r="C10" s="95">
        <v>10.44</v>
      </c>
      <c r="D10" s="95">
        <v>20.3</v>
      </c>
      <c r="E10" s="439"/>
      <c r="F10" s="96">
        <v>40</v>
      </c>
      <c r="H10" s="14"/>
      <c r="I10" s="15"/>
      <c r="J10" s="15"/>
      <c r="K10" s="16"/>
      <c r="L10" s="17"/>
      <c r="M10" s="18"/>
      <c r="N10" s="15"/>
      <c r="O10" s="15"/>
      <c r="P10" s="16"/>
      <c r="Q10" s="17"/>
      <c r="R10" s="14"/>
      <c r="S10" s="15"/>
      <c r="T10" s="15"/>
      <c r="U10" s="16"/>
      <c r="V10" s="17"/>
      <c r="W10" s="14" t="s">
        <v>29</v>
      </c>
      <c r="X10" s="15"/>
      <c r="Y10" s="15"/>
      <c r="Z10" s="305" t="s">
        <v>24</v>
      </c>
      <c r="AA10" s="305" t="s">
        <v>25</v>
      </c>
      <c r="AB10" s="16"/>
      <c r="AC10" s="14"/>
      <c r="AD10" s="15"/>
      <c r="AE10" s="15"/>
      <c r="AF10" s="16"/>
      <c r="AG10" s="6"/>
      <c r="AH10" s="409"/>
    </row>
    <row r="11" spans="1:34" ht="24.75" customHeight="1" x14ac:dyDescent="0.15">
      <c r="A11" s="95">
        <v>2.2599999999999998</v>
      </c>
      <c r="B11" s="95">
        <v>5.14</v>
      </c>
      <c r="C11" s="95">
        <v>11</v>
      </c>
      <c r="D11" s="95">
        <v>21</v>
      </c>
      <c r="E11" s="439"/>
      <c r="F11" s="96">
        <v>41</v>
      </c>
      <c r="H11" s="14"/>
      <c r="I11" s="15"/>
      <c r="J11" s="15"/>
      <c r="K11" s="16"/>
      <c r="L11" s="17"/>
      <c r="M11" s="18"/>
      <c r="N11" s="15"/>
      <c r="O11" s="15"/>
      <c r="P11" s="16"/>
      <c r="Q11" s="17"/>
      <c r="R11" s="14"/>
      <c r="S11" s="15"/>
      <c r="T11" s="15"/>
      <c r="U11" s="16"/>
      <c r="V11" s="17"/>
      <c r="W11" s="14" t="s">
        <v>30</v>
      </c>
      <c r="X11" s="15"/>
      <c r="Y11" s="15"/>
      <c r="Z11" s="15"/>
      <c r="AA11" s="15"/>
      <c r="AB11" s="16"/>
      <c r="AC11" s="14"/>
      <c r="AD11" s="15"/>
      <c r="AE11" s="15"/>
      <c r="AF11" s="16"/>
      <c r="AG11" s="6"/>
      <c r="AH11" s="409"/>
    </row>
    <row r="12" spans="1:34" ht="24.75" customHeight="1" x14ac:dyDescent="0.15">
      <c r="A12" s="97">
        <v>2.2999999999999998</v>
      </c>
      <c r="B12" s="97">
        <v>5.22</v>
      </c>
      <c r="C12" s="97">
        <v>11.16</v>
      </c>
      <c r="D12" s="97">
        <v>21.3</v>
      </c>
      <c r="E12" s="440"/>
      <c r="F12" s="98">
        <v>42</v>
      </c>
      <c r="H12" s="14"/>
      <c r="I12" s="15"/>
      <c r="J12" s="15"/>
      <c r="K12" s="16"/>
      <c r="L12" s="17"/>
      <c r="M12" s="18"/>
      <c r="N12" s="15"/>
      <c r="O12" s="15"/>
      <c r="P12" s="16"/>
      <c r="Q12" s="17"/>
      <c r="R12" s="14"/>
      <c r="S12" s="15"/>
      <c r="T12" s="15"/>
      <c r="U12" s="16"/>
      <c r="V12" s="17"/>
      <c r="W12" s="14"/>
      <c r="X12" s="15"/>
      <c r="Y12" s="15"/>
      <c r="Z12" s="15"/>
      <c r="AA12" s="15"/>
      <c r="AB12" s="16"/>
      <c r="AC12" s="14"/>
      <c r="AD12" s="15"/>
      <c r="AE12" s="15"/>
      <c r="AF12" s="16"/>
      <c r="AG12" s="6"/>
      <c r="AH12" s="410"/>
    </row>
    <row r="13" spans="1:34" ht="24.75" customHeight="1" x14ac:dyDescent="0.15">
      <c r="A13" s="99">
        <v>2.34</v>
      </c>
      <c r="B13" s="99">
        <v>5.3</v>
      </c>
      <c r="C13" s="99">
        <v>11.32</v>
      </c>
      <c r="D13" s="99">
        <v>22</v>
      </c>
      <c r="E13" s="441">
        <v>45</v>
      </c>
      <c r="F13" s="100">
        <v>43</v>
      </c>
      <c r="G13" s="13"/>
      <c r="H13" s="301" t="s">
        <v>7</v>
      </c>
      <c r="I13" s="302" t="s">
        <v>8</v>
      </c>
      <c r="J13" s="302" t="s">
        <v>9</v>
      </c>
      <c r="K13" s="310">
        <v>9</v>
      </c>
      <c r="L13" s="302">
        <v>450</v>
      </c>
      <c r="M13" s="311" t="s">
        <v>20</v>
      </c>
      <c r="N13" s="302" t="s">
        <v>14</v>
      </c>
      <c r="O13" s="302" t="s">
        <v>9</v>
      </c>
      <c r="P13" s="310">
        <v>8</v>
      </c>
      <c r="Q13" s="302">
        <v>800</v>
      </c>
      <c r="R13" s="311" t="s">
        <v>21</v>
      </c>
      <c r="S13" s="302" t="s">
        <v>8</v>
      </c>
      <c r="T13" s="302" t="s">
        <v>9</v>
      </c>
      <c r="U13" s="310">
        <v>10</v>
      </c>
      <c r="V13" s="21">
        <v>500</v>
      </c>
      <c r="W13" s="301" t="s">
        <v>23</v>
      </c>
      <c r="X13" s="302" t="s">
        <v>0</v>
      </c>
      <c r="Y13" s="302" t="s">
        <v>9</v>
      </c>
      <c r="Z13" s="302">
        <v>1</v>
      </c>
      <c r="AA13" s="303">
        <v>3.1</v>
      </c>
      <c r="AB13" s="22">
        <f>200+100+200+100+100+100</f>
        <v>800</v>
      </c>
      <c r="AC13" s="224" t="s">
        <v>7</v>
      </c>
      <c r="AD13" s="225" t="s">
        <v>8</v>
      </c>
      <c r="AE13" s="225" t="s">
        <v>9</v>
      </c>
      <c r="AF13" s="226">
        <v>8</v>
      </c>
      <c r="AG13" s="23">
        <v>400</v>
      </c>
      <c r="AH13" s="411">
        <f>+L13+Q13+V13+AB13+AG13</f>
        <v>2950</v>
      </c>
    </row>
    <row r="14" spans="1:34" ht="24.75" customHeight="1" x14ac:dyDescent="0.15">
      <c r="A14" s="101">
        <v>2.38</v>
      </c>
      <c r="B14" s="101">
        <v>5.38</v>
      </c>
      <c r="C14" s="101">
        <v>11.48</v>
      </c>
      <c r="D14" s="101">
        <v>22.3</v>
      </c>
      <c r="E14" s="442"/>
      <c r="F14" s="102">
        <v>44</v>
      </c>
      <c r="G14" s="9"/>
      <c r="H14" s="154" t="s">
        <v>10</v>
      </c>
      <c r="I14" s="25" t="s">
        <v>11</v>
      </c>
      <c r="J14" s="25"/>
      <c r="K14" s="312">
        <v>1</v>
      </c>
      <c r="L14" s="26"/>
      <c r="M14" s="154" t="s">
        <v>15</v>
      </c>
      <c r="N14" s="25" t="s">
        <v>11</v>
      </c>
      <c r="O14" s="25"/>
      <c r="P14" s="313">
        <v>1.45</v>
      </c>
      <c r="Q14" s="25"/>
      <c r="R14" s="154" t="s">
        <v>16</v>
      </c>
      <c r="S14" s="25" t="s">
        <v>11</v>
      </c>
      <c r="T14" s="25"/>
      <c r="U14" s="313">
        <v>55</v>
      </c>
      <c r="V14" s="25"/>
      <c r="W14" s="154" t="s">
        <v>28</v>
      </c>
      <c r="X14" s="299" t="s">
        <v>8</v>
      </c>
      <c r="Y14" s="299" t="s">
        <v>9</v>
      </c>
      <c r="Z14" s="299">
        <v>2</v>
      </c>
      <c r="AA14" s="300">
        <v>1.1499999999999999</v>
      </c>
      <c r="AB14" s="155"/>
      <c r="AC14" s="156" t="s">
        <v>27</v>
      </c>
      <c r="AD14" s="157" t="s">
        <v>11</v>
      </c>
      <c r="AE14" s="157"/>
      <c r="AF14" s="227">
        <v>1.05</v>
      </c>
      <c r="AG14" s="27"/>
      <c r="AH14" s="412"/>
    </row>
    <row r="15" spans="1:34" ht="24.75" customHeight="1" x14ac:dyDescent="0.15">
      <c r="A15" s="101">
        <v>2.42</v>
      </c>
      <c r="B15" s="101">
        <v>5.46</v>
      </c>
      <c r="C15" s="101">
        <v>12.04</v>
      </c>
      <c r="D15" s="101">
        <v>23</v>
      </c>
      <c r="E15" s="442"/>
      <c r="F15" s="102">
        <v>45</v>
      </c>
      <c r="G15" s="9"/>
      <c r="H15" s="154"/>
      <c r="I15" s="25"/>
      <c r="J15" s="25"/>
      <c r="K15" s="155"/>
      <c r="L15" s="25"/>
      <c r="M15" s="158"/>
      <c r="N15" s="25"/>
      <c r="O15" s="25"/>
      <c r="P15" s="155"/>
      <c r="Q15" s="25"/>
      <c r="R15" s="154"/>
      <c r="S15" s="25"/>
      <c r="T15" s="25"/>
      <c r="U15" s="155"/>
      <c r="V15" s="25"/>
      <c r="W15" s="154" t="s">
        <v>29</v>
      </c>
      <c r="X15" s="299" t="s">
        <v>0</v>
      </c>
      <c r="Y15" s="299" t="s">
        <v>9</v>
      </c>
      <c r="Z15" s="299">
        <v>1</v>
      </c>
      <c r="AA15" s="300">
        <v>3.1</v>
      </c>
      <c r="AB15" s="155"/>
      <c r="AC15" s="154"/>
      <c r="AD15" s="25"/>
      <c r="AE15" s="25"/>
      <c r="AF15" s="155"/>
      <c r="AG15" s="24"/>
      <c r="AH15" s="412"/>
    </row>
    <row r="16" spans="1:34" ht="24.75" customHeight="1" x14ac:dyDescent="0.15">
      <c r="A16" s="101">
        <v>2.46</v>
      </c>
      <c r="B16" s="101">
        <v>5.54</v>
      </c>
      <c r="C16" s="101">
        <v>12.2</v>
      </c>
      <c r="D16" s="101">
        <v>23.3</v>
      </c>
      <c r="E16" s="442"/>
      <c r="F16" s="102">
        <v>46</v>
      </c>
      <c r="G16" s="9"/>
      <c r="H16" s="154"/>
      <c r="I16" s="25"/>
      <c r="J16" s="25"/>
      <c r="K16" s="155"/>
      <c r="L16" s="25"/>
      <c r="M16" s="158"/>
      <c r="N16" s="25"/>
      <c r="O16" s="25"/>
      <c r="P16" s="155"/>
      <c r="Q16" s="25"/>
      <c r="R16" s="154"/>
      <c r="S16" s="25"/>
      <c r="T16" s="25"/>
      <c r="U16" s="155"/>
      <c r="V16" s="25"/>
      <c r="W16" s="154" t="s">
        <v>30</v>
      </c>
      <c r="X16" s="299" t="s">
        <v>8</v>
      </c>
      <c r="Y16" s="299" t="s">
        <v>9</v>
      </c>
      <c r="Z16" s="299">
        <v>2</v>
      </c>
      <c r="AA16" s="300">
        <v>1.1499999999999999</v>
      </c>
      <c r="AB16" s="155"/>
      <c r="AC16" s="154"/>
      <c r="AD16" s="25"/>
      <c r="AE16" s="25"/>
      <c r="AF16" s="155"/>
      <c r="AG16" s="24"/>
      <c r="AH16" s="412"/>
    </row>
    <row r="17" spans="1:34" ht="24.75" customHeight="1" x14ac:dyDescent="0.15">
      <c r="A17" s="101">
        <v>2.5</v>
      </c>
      <c r="B17" s="101">
        <v>6.02</v>
      </c>
      <c r="C17" s="101">
        <v>12.36</v>
      </c>
      <c r="D17" s="101">
        <v>24</v>
      </c>
      <c r="E17" s="443"/>
      <c r="F17" s="102">
        <v>47</v>
      </c>
      <c r="G17" s="9"/>
      <c r="H17" s="154"/>
      <c r="I17" s="25"/>
      <c r="J17" s="25"/>
      <c r="K17" s="155"/>
      <c r="L17" s="25"/>
      <c r="M17" s="158"/>
      <c r="N17" s="25"/>
      <c r="O17" s="25"/>
      <c r="P17" s="155"/>
      <c r="Q17" s="25"/>
      <c r="R17" s="154"/>
      <c r="S17" s="25"/>
      <c r="T17" s="25"/>
      <c r="U17" s="155"/>
      <c r="V17" s="25"/>
      <c r="W17" s="154"/>
      <c r="X17" s="299" t="s">
        <v>14</v>
      </c>
      <c r="Y17" s="299" t="s">
        <v>9</v>
      </c>
      <c r="Z17" s="299">
        <v>1</v>
      </c>
      <c r="AA17" s="300">
        <v>1.35</v>
      </c>
      <c r="AB17" s="155"/>
      <c r="AC17" s="154"/>
      <c r="AD17" s="25"/>
      <c r="AE17" s="25"/>
      <c r="AF17" s="155"/>
      <c r="AG17" s="24"/>
      <c r="AH17" s="412"/>
    </row>
    <row r="18" spans="1:34" ht="24.75" customHeight="1" x14ac:dyDescent="0.15">
      <c r="A18" s="119"/>
      <c r="B18" s="119"/>
      <c r="C18" s="119"/>
      <c r="D18" s="119"/>
      <c r="E18" s="347"/>
      <c r="F18" s="120"/>
      <c r="G18" s="10"/>
      <c r="H18" s="159"/>
      <c r="I18" s="29"/>
      <c r="J18" s="29"/>
      <c r="K18" s="160"/>
      <c r="L18" s="29"/>
      <c r="M18" s="161"/>
      <c r="N18" s="29"/>
      <c r="O18" s="29"/>
      <c r="P18" s="160"/>
      <c r="Q18" s="29"/>
      <c r="R18" s="159"/>
      <c r="S18" s="29"/>
      <c r="T18" s="29"/>
      <c r="U18" s="160"/>
      <c r="V18" s="29"/>
      <c r="W18" s="159"/>
      <c r="X18" s="297" t="s">
        <v>8</v>
      </c>
      <c r="Y18" s="297" t="s">
        <v>9</v>
      </c>
      <c r="Z18" s="297">
        <v>2</v>
      </c>
      <c r="AA18" s="298">
        <v>1.1499999999999999</v>
      </c>
      <c r="AB18" s="160"/>
      <c r="AC18" s="159"/>
      <c r="AD18" s="29"/>
      <c r="AE18" s="29"/>
      <c r="AF18" s="160"/>
      <c r="AG18" s="28"/>
      <c r="AH18" s="413"/>
    </row>
    <row r="19" spans="1:34" ht="24.75" customHeight="1" x14ac:dyDescent="0.15">
      <c r="A19" s="123">
        <v>2.54</v>
      </c>
      <c r="B19" s="123">
        <v>6.1</v>
      </c>
      <c r="C19" s="123">
        <v>12.52</v>
      </c>
      <c r="D19" s="123">
        <v>24.3</v>
      </c>
      <c r="E19" s="444">
        <v>50</v>
      </c>
      <c r="F19" s="124">
        <v>48</v>
      </c>
      <c r="G19" s="13"/>
      <c r="H19" s="294" t="s">
        <v>7</v>
      </c>
      <c r="I19" s="295" t="s">
        <v>8</v>
      </c>
      <c r="J19" s="295" t="s">
        <v>9</v>
      </c>
      <c r="K19" s="314">
        <v>8</v>
      </c>
      <c r="L19" s="295">
        <v>400</v>
      </c>
      <c r="M19" s="315" t="s">
        <v>20</v>
      </c>
      <c r="N19" s="295" t="s">
        <v>14</v>
      </c>
      <c r="O19" s="295" t="s">
        <v>9</v>
      </c>
      <c r="P19" s="314">
        <v>7</v>
      </c>
      <c r="Q19" s="295">
        <v>700</v>
      </c>
      <c r="R19" s="315" t="s">
        <v>21</v>
      </c>
      <c r="S19" s="295" t="s">
        <v>8</v>
      </c>
      <c r="T19" s="295" t="s">
        <v>9</v>
      </c>
      <c r="U19" s="314">
        <v>9</v>
      </c>
      <c r="V19" s="30">
        <v>450</v>
      </c>
      <c r="W19" s="294" t="s">
        <v>23</v>
      </c>
      <c r="X19" s="295" t="s">
        <v>0</v>
      </c>
      <c r="Y19" s="295" t="s">
        <v>9</v>
      </c>
      <c r="Z19" s="295">
        <v>1</v>
      </c>
      <c r="AA19" s="296">
        <v>3.3</v>
      </c>
      <c r="AB19" s="31">
        <f>200+100+200+100+100+100</f>
        <v>800</v>
      </c>
      <c r="AC19" s="228" t="s">
        <v>7</v>
      </c>
      <c r="AD19" s="229" t="s">
        <v>8</v>
      </c>
      <c r="AE19" s="229" t="s">
        <v>9</v>
      </c>
      <c r="AF19" s="230">
        <v>8</v>
      </c>
      <c r="AG19" s="32">
        <v>400</v>
      </c>
      <c r="AH19" s="414">
        <f>+AG19+AB19+V19+Q19+L19</f>
        <v>2750</v>
      </c>
    </row>
    <row r="20" spans="1:34" ht="24.75" customHeight="1" x14ac:dyDescent="0.15">
      <c r="A20" s="103">
        <v>2.58</v>
      </c>
      <c r="B20" s="103">
        <v>6.18</v>
      </c>
      <c r="C20" s="103">
        <v>13.08</v>
      </c>
      <c r="D20" s="103">
        <v>25</v>
      </c>
      <c r="E20" s="445"/>
      <c r="F20" s="104">
        <v>49</v>
      </c>
      <c r="G20" s="9"/>
      <c r="H20" s="162" t="s">
        <v>10</v>
      </c>
      <c r="I20" s="34" t="s">
        <v>11</v>
      </c>
      <c r="J20" s="34"/>
      <c r="K20" s="316">
        <v>1.05</v>
      </c>
      <c r="L20" s="34"/>
      <c r="M20" s="162" t="s">
        <v>15</v>
      </c>
      <c r="N20" s="34" t="s">
        <v>11</v>
      </c>
      <c r="O20" s="34"/>
      <c r="P20" s="316">
        <v>1.55</v>
      </c>
      <c r="Q20" s="34"/>
      <c r="R20" s="162" t="s">
        <v>16</v>
      </c>
      <c r="S20" s="34" t="s">
        <v>11</v>
      </c>
      <c r="T20" s="34"/>
      <c r="U20" s="317">
        <v>1</v>
      </c>
      <c r="V20" s="35"/>
      <c r="W20" s="162" t="s">
        <v>28</v>
      </c>
      <c r="X20" s="292" t="s">
        <v>8</v>
      </c>
      <c r="Y20" s="292" t="s">
        <v>9</v>
      </c>
      <c r="Z20" s="292">
        <v>2</v>
      </c>
      <c r="AA20" s="293">
        <v>1.2</v>
      </c>
      <c r="AB20" s="163"/>
      <c r="AC20" s="164" t="s">
        <v>27</v>
      </c>
      <c r="AD20" s="165" t="s">
        <v>11</v>
      </c>
      <c r="AE20" s="165"/>
      <c r="AF20" s="231">
        <v>1.1000000000000001</v>
      </c>
      <c r="AG20" s="36"/>
      <c r="AH20" s="415"/>
    </row>
    <row r="21" spans="1:34" ht="24.75" customHeight="1" x14ac:dyDescent="0.15">
      <c r="A21" s="103">
        <v>3.02</v>
      </c>
      <c r="B21" s="103">
        <v>6.26</v>
      </c>
      <c r="C21" s="103">
        <v>13.24</v>
      </c>
      <c r="D21" s="103">
        <v>25.3</v>
      </c>
      <c r="E21" s="445"/>
      <c r="F21" s="104">
        <v>50</v>
      </c>
      <c r="G21" s="9"/>
      <c r="H21" s="162"/>
      <c r="I21" s="34"/>
      <c r="J21" s="34"/>
      <c r="K21" s="163"/>
      <c r="L21" s="34"/>
      <c r="M21" s="166"/>
      <c r="N21" s="34"/>
      <c r="O21" s="34"/>
      <c r="P21" s="163"/>
      <c r="Q21" s="34"/>
      <c r="R21" s="162"/>
      <c r="S21" s="34"/>
      <c r="T21" s="34"/>
      <c r="U21" s="163"/>
      <c r="V21" s="34"/>
      <c r="W21" s="162" t="s">
        <v>29</v>
      </c>
      <c r="X21" s="292" t="s">
        <v>0</v>
      </c>
      <c r="Y21" s="292" t="s">
        <v>9</v>
      </c>
      <c r="Z21" s="292">
        <v>1</v>
      </c>
      <c r="AA21" s="293">
        <v>3.3</v>
      </c>
      <c r="AB21" s="163"/>
      <c r="AC21" s="162"/>
      <c r="AD21" s="34"/>
      <c r="AE21" s="34"/>
      <c r="AF21" s="163"/>
      <c r="AG21" s="33"/>
      <c r="AH21" s="415"/>
    </row>
    <row r="22" spans="1:34" ht="24.75" customHeight="1" x14ac:dyDescent="0.15">
      <c r="A22" s="103">
        <v>3.06</v>
      </c>
      <c r="B22" s="103">
        <v>6.34</v>
      </c>
      <c r="C22" s="103">
        <v>13.4</v>
      </c>
      <c r="D22" s="103">
        <v>26</v>
      </c>
      <c r="E22" s="445"/>
      <c r="F22" s="104">
        <v>51</v>
      </c>
      <c r="G22" s="9"/>
      <c r="H22" s="162"/>
      <c r="I22" s="34"/>
      <c r="J22" s="34"/>
      <c r="K22" s="163"/>
      <c r="L22" s="34"/>
      <c r="M22" s="166"/>
      <c r="N22" s="34"/>
      <c r="O22" s="34"/>
      <c r="P22" s="163"/>
      <c r="Q22" s="34"/>
      <c r="R22" s="162"/>
      <c r="S22" s="34"/>
      <c r="T22" s="34"/>
      <c r="U22" s="163"/>
      <c r="V22" s="34"/>
      <c r="W22" s="162" t="s">
        <v>30</v>
      </c>
      <c r="X22" s="292" t="s">
        <v>8</v>
      </c>
      <c r="Y22" s="292" t="s">
        <v>9</v>
      </c>
      <c r="Z22" s="292">
        <v>2</v>
      </c>
      <c r="AA22" s="293">
        <v>1.2</v>
      </c>
      <c r="AB22" s="163"/>
      <c r="AC22" s="162"/>
      <c r="AD22" s="34"/>
      <c r="AE22" s="34"/>
      <c r="AF22" s="163"/>
      <c r="AG22" s="33"/>
      <c r="AH22" s="415"/>
    </row>
    <row r="23" spans="1:34" ht="24.75" customHeight="1" x14ac:dyDescent="0.15">
      <c r="A23" s="103">
        <v>3.1</v>
      </c>
      <c r="B23" s="103">
        <v>6.42</v>
      </c>
      <c r="C23" s="103">
        <v>13.56</v>
      </c>
      <c r="D23" s="103">
        <v>26.3</v>
      </c>
      <c r="E23" s="445"/>
      <c r="F23" s="104">
        <v>52</v>
      </c>
      <c r="G23" s="9"/>
      <c r="H23" s="162"/>
      <c r="I23" s="34"/>
      <c r="J23" s="34"/>
      <c r="K23" s="163"/>
      <c r="L23" s="34"/>
      <c r="M23" s="166"/>
      <c r="N23" s="34"/>
      <c r="O23" s="34"/>
      <c r="P23" s="163"/>
      <c r="Q23" s="34"/>
      <c r="R23" s="162"/>
      <c r="S23" s="34"/>
      <c r="T23" s="34"/>
      <c r="U23" s="163"/>
      <c r="V23" s="34"/>
      <c r="W23" s="162"/>
      <c r="X23" s="292" t="s">
        <v>14</v>
      </c>
      <c r="Y23" s="292" t="s">
        <v>9</v>
      </c>
      <c r="Z23" s="292">
        <v>1</v>
      </c>
      <c r="AA23" s="293">
        <v>1.45</v>
      </c>
      <c r="AB23" s="163"/>
      <c r="AC23" s="162"/>
      <c r="AD23" s="34"/>
      <c r="AE23" s="34"/>
      <c r="AF23" s="163"/>
      <c r="AG23" s="33"/>
      <c r="AH23" s="415"/>
    </row>
    <row r="24" spans="1:34" ht="24.75" customHeight="1" x14ac:dyDescent="0.15">
      <c r="A24" s="125"/>
      <c r="B24" s="125"/>
      <c r="C24" s="125"/>
      <c r="D24" s="125"/>
      <c r="E24" s="348"/>
      <c r="F24" s="126"/>
      <c r="G24" s="10"/>
      <c r="H24" s="167"/>
      <c r="I24" s="38"/>
      <c r="J24" s="38"/>
      <c r="K24" s="168"/>
      <c r="L24" s="38"/>
      <c r="M24" s="169"/>
      <c r="N24" s="38"/>
      <c r="O24" s="38"/>
      <c r="P24" s="168"/>
      <c r="Q24" s="38"/>
      <c r="R24" s="167"/>
      <c r="S24" s="38"/>
      <c r="T24" s="38"/>
      <c r="U24" s="168"/>
      <c r="V24" s="38"/>
      <c r="W24" s="167"/>
      <c r="X24" s="290" t="s">
        <v>8</v>
      </c>
      <c r="Y24" s="290" t="s">
        <v>9</v>
      </c>
      <c r="Z24" s="290">
        <v>2</v>
      </c>
      <c r="AA24" s="291">
        <v>1.2</v>
      </c>
      <c r="AB24" s="168"/>
      <c r="AC24" s="167"/>
      <c r="AD24" s="38"/>
      <c r="AE24" s="38"/>
      <c r="AF24" s="168"/>
      <c r="AG24" s="37"/>
      <c r="AH24" s="416"/>
    </row>
    <row r="25" spans="1:34" ht="24.75" customHeight="1" x14ac:dyDescent="0.15">
      <c r="A25" s="121">
        <v>3.14</v>
      </c>
      <c r="B25" s="121">
        <v>6.5</v>
      </c>
      <c r="C25" s="121">
        <v>14.12</v>
      </c>
      <c r="D25" s="121">
        <v>27</v>
      </c>
      <c r="E25" s="446">
        <v>55</v>
      </c>
      <c r="F25" s="122">
        <v>53</v>
      </c>
      <c r="G25" s="13"/>
      <c r="H25" s="287" t="s">
        <v>7</v>
      </c>
      <c r="I25" s="288" t="s">
        <v>8</v>
      </c>
      <c r="J25" s="288" t="s">
        <v>9</v>
      </c>
      <c r="K25" s="318">
        <v>8</v>
      </c>
      <c r="L25" s="288">
        <v>400</v>
      </c>
      <c r="M25" s="319" t="s">
        <v>20</v>
      </c>
      <c r="N25" s="288" t="s">
        <v>14</v>
      </c>
      <c r="O25" s="288" t="s">
        <v>9</v>
      </c>
      <c r="P25" s="318">
        <v>7</v>
      </c>
      <c r="Q25" s="288">
        <v>700</v>
      </c>
      <c r="R25" s="319" t="s">
        <v>21</v>
      </c>
      <c r="S25" s="288" t="s">
        <v>8</v>
      </c>
      <c r="T25" s="288" t="s">
        <v>9</v>
      </c>
      <c r="U25" s="318">
        <v>8</v>
      </c>
      <c r="V25" s="39">
        <v>400</v>
      </c>
      <c r="W25" s="287" t="s">
        <v>23</v>
      </c>
      <c r="X25" s="288" t="s">
        <v>0</v>
      </c>
      <c r="Y25" s="288" t="s">
        <v>9</v>
      </c>
      <c r="Z25" s="288">
        <v>1</v>
      </c>
      <c r="AA25" s="289">
        <v>3.5</v>
      </c>
      <c r="AB25" s="40">
        <f>200+100+100+100+100+100</f>
        <v>700</v>
      </c>
      <c r="AC25" s="232" t="s">
        <v>7</v>
      </c>
      <c r="AD25" s="233" t="s">
        <v>8</v>
      </c>
      <c r="AE25" s="233" t="s">
        <v>9</v>
      </c>
      <c r="AF25" s="234">
        <v>7</v>
      </c>
      <c r="AG25" s="41">
        <v>350</v>
      </c>
      <c r="AH25" s="417">
        <f>+AG25+AB25+V25+Q25+L25</f>
        <v>2550</v>
      </c>
    </row>
    <row r="26" spans="1:34" ht="24.75" customHeight="1" x14ac:dyDescent="0.15">
      <c r="A26" s="105">
        <v>3.18</v>
      </c>
      <c r="B26" s="105">
        <v>6.58</v>
      </c>
      <c r="C26" s="105">
        <v>14.28</v>
      </c>
      <c r="D26" s="105">
        <v>27.3</v>
      </c>
      <c r="E26" s="447"/>
      <c r="F26" s="106">
        <v>54</v>
      </c>
      <c r="G26" s="9"/>
      <c r="H26" s="170" t="s">
        <v>10</v>
      </c>
      <c r="I26" s="43" t="s">
        <v>11</v>
      </c>
      <c r="J26" s="43"/>
      <c r="K26" s="320">
        <v>1.1000000000000001</v>
      </c>
      <c r="L26" s="44"/>
      <c r="M26" s="170" t="s">
        <v>15</v>
      </c>
      <c r="N26" s="43" t="s">
        <v>11</v>
      </c>
      <c r="O26" s="43"/>
      <c r="P26" s="321">
        <v>2.0499999999999998</v>
      </c>
      <c r="Q26" s="43"/>
      <c r="R26" s="170" t="s">
        <v>16</v>
      </c>
      <c r="S26" s="43" t="s">
        <v>11</v>
      </c>
      <c r="T26" s="43"/>
      <c r="U26" s="321">
        <v>1.05</v>
      </c>
      <c r="V26" s="43"/>
      <c r="W26" s="170" t="s">
        <v>28</v>
      </c>
      <c r="X26" s="285" t="s">
        <v>8</v>
      </c>
      <c r="Y26" s="285" t="s">
        <v>9</v>
      </c>
      <c r="Z26" s="285">
        <v>2</v>
      </c>
      <c r="AA26" s="286">
        <v>1.25</v>
      </c>
      <c r="AB26" s="171"/>
      <c r="AC26" s="172" t="s">
        <v>27</v>
      </c>
      <c r="AD26" s="173" t="s">
        <v>11</v>
      </c>
      <c r="AE26" s="173"/>
      <c r="AF26" s="235">
        <v>1.1499999999999999</v>
      </c>
      <c r="AG26" s="45"/>
      <c r="AH26" s="418"/>
    </row>
    <row r="27" spans="1:34" ht="24.75" customHeight="1" x14ac:dyDescent="0.15">
      <c r="A27" s="105">
        <v>3.22</v>
      </c>
      <c r="B27" s="105">
        <v>7.06</v>
      </c>
      <c r="C27" s="105">
        <v>14.44</v>
      </c>
      <c r="D27" s="105">
        <v>28</v>
      </c>
      <c r="E27" s="447"/>
      <c r="F27" s="106">
        <v>55</v>
      </c>
      <c r="G27" s="9"/>
      <c r="H27" s="170"/>
      <c r="I27" s="43"/>
      <c r="J27" s="43"/>
      <c r="K27" s="171"/>
      <c r="L27" s="43"/>
      <c r="M27" s="174"/>
      <c r="N27" s="43"/>
      <c r="O27" s="43"/>
      <c r="P27" s="171"/>
      <c r="Q27" s="43"/>
      <c r="R27" s="170"/>
      <c r="S27" s="43"/>
      <c r="T27" s="43"/>
      <c r="U27" s="171"/>
      <c r="V27" s="43"/>
      <c r="W27" s="170" t="s">
        <v>29</v>
      </c>
      <c r="X27" s="285" t="s">
        <v>14</v>
      </c>
      <c r="Y27" s="285" t="s">
        <v>9</v>
      </c>
      <c r="Z27" s="285">
        <v>1</v>
      </c>
      <c r="AA27" s="286">
        <v>1.55</v>
      </c>
      <c r="AB27" s="171"/>
      <c r="AC27" s="170"/>
      <c r="AD27" s="43"/>
      <c r="AE27" s="43"/>
      <c r="AF27" s="171"/>
      <c r="AG27" s="42"/>
      <c r="AH27" s="418"/>
    </row>
    <row r="28" spans="1:34" ht="24.75" customHeight="1" x14ac:dyDescent="0.15">
      <c r="A28" s="105">
        <v>3.26</v>
      </c>
      <c r="B28" s="105">
        <v>7.14</v>
      </c>
      <c r="C28" s="105">
        <v>15</v>
      </c>
      <c r="D28" s="105">
        <v>28.3</v>
      </c>
      <c r="E28" s="447"/>
      <c r="F28" s="106">
        <v>56</v>
      </c>
      <c r="G28" s="9"/>
      <c r="H28" s="170"/>
      <c r="I28" s="43"/>
      <c r="J28" s="43"/>
      <c r="K28" s="171"/>
      <c r="L28" s="43"/>
      <c r="M28" s="174"/>
      <c r="N28" s="43"/>
      <c r="O28" s="43"/>
      <c r="P28" s="171"/>
      <c r="Q28" s="43"/>
      <c r="R28" s="170"/>
      <c r="S28" s="43"/>
      <c r="T28" s="43"/>
      <c r="U28" s="171"/>
      <c r="V28" s="43"/>
      <c r="W28" s="170" t="s">
        <v>30</v>
      </c>
      <c r="X28" s="285" t="s">
        <v>8</v>
      </c>
      <c r="Y28" s="285" t="s">
        <v>9</v>
      </c>
      <c r="Z28" s="285">
        <v>2</v>
      </c>
      <c r="AA28" s="286">
        <v>1.25</v>
      </c>
      <c r="AB28" s="171"/>
      <c r="AC28" s="170"/>
      <c r="AD28" s="43"/>
      <c r="AE28" s="43"/>
      <c r="AF28" s="171"/>
      <c r="AG28" s="42"/>
      <c r="AH28" s="418"/>
    </row>
    <row r="29" spans="1:34" ht="24.75" customHeight="1" x14ac:dyDescent="0.15">
      <c r="A29" s="105">
        <v>3.3</v>
      </c>
      <c r="B29" s="105">
        <v>7.22</v>
      </c>
      <c r="C29" s="105">
        <v>15.16</v>
      </c>
      <c r="D29" s="105">
        <v>29</v>
      </c>
      <c r="E29" s="447"/>
      <c r="F29" s="106">
        <v>57</v>
      </c>
      <c r="G29" s="9"/>
      <c r="H29" s="170"/>
      <c r="I29" s="43"/>
      <c r="J29" s="43"/>
      <c r="K29" s="171"/>
      <c r="L29" s="43"/>
      <c r="M29" s="174"/>
      <c r="N29" s="43"/>
      <c r="O29" s="43"/>
      <c r="P29" s="171"/>
      <c r="Q29" s="43"/>
      <c r="R29" s="170"/>
      <c r="S29" s="43"/>
      <c r="T29" s="43"/>
      <c r="U29" s="171"/>
      <c r="V29" s="43"/>
      <c r="W29" s="170"/>
      <c r="X29" s="285" t="s">
        <v>14</v>
      </c>
      <c r="Y29" s="285" t="s">
        <v>9</v>
      </c>
      <c r="Z29" s="285">
        <v>1</v>
      </c>
      <c r="AA29" s="286">
        <v>1.55</v>
      </c>
      <c r="AB29" s="171"/>
      <c r="AC29" s="170"/>
      <c r="AD29" s="43"/>
      <c r="AE29" s="43"/>
      <c r="AF29" s="171"/>
      <c r="AG29" s="42"/>
      <c r="AH29" s="418"/>
    </row>
    <row r="30" spans="1:34" ht="24.75" customHeight="1" x14ac:dyDescent="0.15">
      <c r="A30" s="127"/>
      <c r="B30" s="127"/>
      <c r="C30" s="127"/>
      <c r="D30" s="127"/>
      <c r="E30" s="349"/>
      <c r="F30" s="128"/>
      <c r="G30" s="10"/>
      <c r="H30" s="175"/>
      <c r="I30" s="47"/>
      <c r="J30" s="47"/>
      <c r="K30" s="176"/>
      <c r="L30" s="47"/>
      <c r="M30" s="177"/>
      <c r="N30" s="47"/>
      <c r="O30" s="47"/>
      <c r="P30" s="176"/>
      <c r="Q30" s="47"/>
      <c r="R30" s="175"/>
      <c r="S30" s="47"/>
      <c r="T30" s="47"/>
      <c r="U30" s="176"/>
      <c r="V30" s="47"/>
      <c r="W30" s="175"/>
      <c r="X30" s="283" t="s">
        <v>8</v>
      </c>
      <c r="Y30" s="283" t="s">
        <v>9</v>
      </c>
      <c r="Z30" s="283">
        <v>2</v>
      </c>
      <c r="AA30" s="284">
        <v>1.25</v>
      </c>
      <c r="AB30" s="176"/>
      <c r="AC30" s="175"/>
      <c r="AD30" s="47"/>
      <c r="AE30" s="47"/>
      <c r="AF30" s="176"/>
      <c r="AG30" s="46"/>
      <c r="AH30" s="419"/>
    </row>
    <row r="31" spans="1:34" ht="24.75" customHeight="1" x14ac:dyDescent="0.15">
      <c r="A31" s="131">
        <v>3.34</v>
      </c>
      <c r="B31" s="131">
        <v>7.3</v>
      </c>
      <c r="C31" s="131">
        <v>15.32</v>
      </c>
      <c r="D31" s="131">
        <v>29.3</v>
      </c>
      <c r="E31" s="448">
        <v>1</v>
      </c>
      <c r="F31" s="132">
        <v>58</v>
      </c>
      <c r="G31" s="13"/>
      <c r="H31" s="276" t="s">
        <v>7</v>
      </c>
      <c r="I31" s="277" t="s">
        <v>8</v>
      </c>
      <c r="J31" s="277" t="s">
        <v>9</v>
      </c>
      <c r="K31" s="322">
        <v>7</v>
      </c>
      <c r="L31" s="277">
        <v>350</v>
      </c>
      <c r="M31" s="323" t="s">
        <v>20</v>
      </c>
      <c r="N31" s="277" t="s">
        <v>14</v>
      </c>
      <c r="O31" s="277" t="s">
        <v>9</v>
      </c>
      <c r="P31" s="322">
        <v>6</v>
      </c>
      <c r="Q31" s="277">
        <v>600</v>
      </c>
      <c r="R31" s="323" t="s">
        <v>21</v>
      </c>
      <c r="S31" s="277" t="s">
        <v>8</v>
      </c>
      <c r="T31" s="277" t="s">
        <v>9</v>
      </c>
      <c r="U31" s="322">
        <v>8</v>
      </c>
      <c r="V31" s="48">
        <v>400</v>
      </c>
      <c r="W31" s="276" t="s">
        <v>23</v>
      </c>
      <c r="X31" s="277" t="s">
        <v>0</v>
      </c>
      <c r="Y31" s="277" t="s">
        <v>9</v>
      </c>
      <c r="Z31" s="277">
        <v>1</v>
      </c>
      <c r="AA31" s="278">
        <v>4.0999999999999996</v>
      </c>
      <c r="AB31" s="49">
        <f>200+100+100+50+100+50</f>
        <v>600</v>
      </c>
      <c r="AC31" s="236" t="s">
        <v>7</v>
      </c>
      <c r="AD31" s="237" t="s">
        <v>8</v>
      </c>
      <c r="AE31" s="237" t="s">
        <v>9</v>
      </c>
      <c r="AF31" s="238">
        <v>7</v>
      </c>
      <c r="AG31" s="50">
        <v>350</v>
      </c>
      <c r="AH31" s="420">
        <f>+AG31+AB31+V31+Q31+L31</f>
        <v>2300</v>
      </c>
    </row>
    <row r="32" spans="1:34" ht="24.75" customHeight="1" x14ac:dyDescent="0.15">
      <c r="A32" s="107">
        <v>3.38</v>
      </c>
      <c r="B32" s="107">
        <v>7.38</v>
      </c>
      <c r="C32" s="107">
        <v>15.48</v>
      </c>
      <c r="D32" s="107">
        <v>30</v>
      </c>
      <c r="E32" s="449"/>
      <c r="F32" s="108">
        <v>59</v>
      </c>
      <c r="G32" s="9"/>
      <c r="H32" s="178" t="s">
        <v>10</v>
      </c>
      <c r="I32" s="52" t="s">
        <v>11</v>
      </c>
      <c r="J32" s="52"/>
      <c r="K32" s="324">
        <v>1.1499999999999999</v>
      </c>
      <c r="L32" s="52"/>
      <c r="M32" s="178" t="s">
        <v>15</v>
      </c>
      <c r="N32" s="52" t="s">
        <v>11</v>
      </c>
      <c r="O32" s="52"/>
      <c r="P32" s="324">
        <v>2.15</v>
      </c>
      <c r="Q32" s="52"/>
      <c r="R32" s="178" t="s">
        <v>16</v>
      </c>
      <c r="S32" s="52" t="s">
        <v>11</v>
      </c>
      <c r="T32" s="52"/>
      <c r="U32" s="325">
        <v>1.1000000000000001</v>
      </c>
      <c r="V32" s="53"/>
      <c r="W32" s="178" t="s">
        <v>28</v>
      </c>
      <c r="X32" s="279" t="s">
        <v>8</v>
      </c>
      <c r="Y32" s="279" t="s">
        <v>9</v>
      </c>
      <c r="Z32" s="279">
        <v>2</v>
      </c>
      <c r="AA32" s="280">
        <v>1.3</v>
      </c>
      <c r="AB32" s="179"/>
      <c r="AC32" s="180" t="s">
        <v>27</v>
      </c>
      <c r="AD32" s="181" t="s">
        <v>11</v>
      </c>
      <c r="AE32" s="181"/>
      <c r="AF32" s="239">
        <v>1.2</v>
      </c>
      <c r="AG32" s="54"/>
      <c r="AH32" s="421"/>
    </row>
    <row r="33" spans="1:34" ht="24.75" customHeight="1" x14ac:dyDescent="0.15">
      <c r="A33" s="107">
        <v>3.42</v>
      </c>
      <c r="B33" s="107">
        <v>7.46</v>
      </c>
      <c r="C33" s="107">
        <v>16.04</v>
      </c>
      <c r="D33" s="107">
        <v>30.3</v>
      </c>
      <c r="E33" s="449"/>
      <c r="F33" s="107">
        <v>1</v>
      </c>
      <c r="G33" s="9"/>
      <c r="H33" s="178"/>
      <c r="I33" s="52"/>
      <c r="J33" s="52"/>
      <c r="K33" s="179"/>
      <c r="L33" s="52"/>
      <c r="M33" s="182"/>
      <c r="N33" s="52"/>
      <c r="O33" s="52"/>
      <c r="P33" s="179"/>
      <c r="Q33" s="52"/>
      <c r="R33" s="178"/>
      <c r="S33" s="52"/>
      <c r="T33" s="52"/>
      <c r="U33" s="179"/>
      <c r="V33" s="52"/>
      <c r="W33" s="178" t="s">
        <v>29</v>
      </c>
      <c r="X33" s="279" t="s">
        <v>14</v>
      </c>
      <c r="Y33" s="279" t="s">
        <v>9</v>
      </c>
      <c r="Z33" s="279">
        <v>1</v>
      </c>
      <c r="AA33" s="280">
        <v>2.0499999999999998</v>
      </c>
      <c r="AB33" s="179"/>
      <c r="AC33" s="178"/>
      <c r="AD33" s="52"/>
      <c r="AE33" s="52"/>
      <c r="AF33" s="179"/>
      <c r="AG33" s="51"/>
      <c r="AH33" s="421"/>
    </row>
    <row r="34" spans="1:34" ht="24.75" customHeight="1" x14ac:dyDescent="0.15">
      <c r="A34" s="107">
        <v>3.46</v>
      </c>
      <c r="B34" s="107">
        <v>7.54</v>
      </c>
      <c r="C34" s="107">
        <v>16.2</v>
      </c>
      <c r="D34" s="107">
        <v>31</v>
      </c>
      <c r="E34" s="449"/>
      <c r="F34" s="108">
        <v>1.01</v>
      </c>
      <c r="G34" s="9"/>
      <c r="H34" s="178"/>
      <c r="I34" s="52"/>
      <c r="J34" s="52"/>
      <c r="K34" s="179"/>
      <c r="L34" s="52"/>
      <c r="M34" s="182"/>
      <c r="N34" s="52"/>
      <c r="O34" s="52"/>
      <c r="P34" s="179"/>
      <c r="Q34" s="52"/>
      <c r="R34" s="178"/>
      <c r="S34" s="52"/>
      <c r="T34" s="52"/>
      <c r="U34" s="179"/>
      <c r="V34" s="52"/>
      <c r="W34" s="178" t="s">
        <v>30</v>
      </c>
      <c r="X34" s="279" t="s">
        <v>8</v>
      </c>
      <c r="Y34" s="279" t="s">
        <v>9</v>
      </c>
      <c r="Z34" s="279">
        <v>1</v>
      </c>
      <c r="AA34" s="280">
        <v>1.3</v>
      </c>
      <c r="AB34" s="179"/>
      <c r="AC34" s="178"/>
      <c r="AD34" s="52"/>
      <c r="AE34" s="52"/>
      <c r="AF34" s="179"/>
      <c r="AG34" s="51"/>
      <c r="AH34" s="421"/>
    </row>
    <row r="35" spans="1:34" ht="24.75" customHeight="1" x14ac:dyDescent="0.15">
      <c r="A35" s="107">
        <v>3.5</v>
      </c>
      <c r="B35" s="107">
        <v>8.02</v>
      </c>
      <c r="C35" s="107">
        <v>16.36</v>
      </c>
      <c r="D35" s="107">
        <v>31.3</v>
      </c>
      <c r="E35" s="449"/>
      <c r="F35" s="108">
        <v>1.02</v>
      </c>
      <c r="G35" s="9"/>
      <c r="H35" s="178"/>
      <c r="I35" s="52"/>
      <c r="J35" s="52"/>
      <c r="K35" s="179"/>
      <c r="L35" s="52"/>
      <c r="M35" s="182"/>
      <c r="N35" s="52"/>
      <c r="O35" s="52"/>
      <c r="P35" s="179"/>
      <c r="Q35" s="52"/>
      <c r="R35" s="178"/>
      <c r="S35" s="52"/>
      <c r="T35" s="52"/>
      <c r="U35" s="179"/>
      <c r="V35" s="52"/>
      <c r="W35" s="178"/>
      <c r="X35" s="279" t="s">
        <v>14</v>
      </c>
      <c r="Y35" s="279" t="s">
        <v>9</v>
      </c>
      <c r="Z35" s="279">
        <v>1</v>
      </c>
      <c r="AA35" s="280">
        <v>2.0499999999999998</v>
      </c>
      <c r="AB35" s="179"/>
      <c r="AC35" s="178"/>
      <c r="AD35" s="52"/>
      <c r="AE35" s="52"/>
      <c r="AF35" s="179"/>
      <c r="AG35" s="51"/>
      <c r="AH35" s="421"/>
    </row>
    <row r="36" spans="1:34" ht="24.75" customHeight="1" x14ac:dyDescent="0.15">
      <c r="A36" s="133"/>
      <c r="B36" s="133"/>
      <c r="C36" s="133"/>
      <c r="D36" s="133"/>
      <c r="E36" s="350"/>
      <c r="F36" s="134"/>
      <c r="G36" s="10"/>
      <c r="H36" s="183"/>
      <c r="I36" s="56"/>
      <c r="J36" s="56"/>
      <c r="K36" s="184"/>
      <c r="L36" s="56"/>
      <c r="M36" s="185"/>
      <c r="N36" s="56"/>
      <c r="O36" s="56"/>
      <c r="P36" s="184"/>
      <c r="Q36" s="56"/>
      <c r="R36" s="183"/>
      <c r="S36" s="56"/>
      <c r="T36" s="56"/>
      <c r="U36" s="184"/>
      <c r="V36" s="56"/>
      <c r="W36" s="183"/>
      <c r="X36" s="281" t="s">
        <v>8</v>
      </c>
      <c r="Y36" s="281" t="s">
        <v>9</v>
      </c>
      <c r="Z36" s="281">
        <v>1</v>
      </c>
      <c r="AA36" s="282">
        <v>1.3</v>
      </c>
      <c r="AB36" s="184"/>
      <c r="AC36" s="183"/>
      <c r="AD36" s="56"/>
      <c r="AE36" s="56"/>
      <c r="AF36" s="184"/>
      <c r="AG36" s="55"/>
      <c r="AH36" s="422"/>
    </row>
    <row r="37" spans="1:34" ht="24.75" customHeight="1" x14ac:dyDescent="0.15">
      <c r="A37" s="129">
        <v>3.54</v>
      </c>
      <c r="B37" s="129">
        <v>8.1</v>
      </c>
      <c r="C37" s="129">
        <v>16.52</v>
      </c>
      <c r="D37" s="129">
        <v>32</v>
      </c>
      <c r="E37" s="450">
        <v>1.05</v>
      </c>
      <c r="F37" s="130">
        <v>1.03</v>
      </c>
      <c r="G37" s="13"/>
      <c r="H37" s="273" t="s">
        <v>7</v>
      </c>
      <c r="I37" s="274" t="s">
        <v>8</v>
      </c>
      <c r="J37" s="274" t="s">
        <v>9</v>
      </c>
      <c r="K37" s="326">
        <v>7</v>
      </c>
      <c r="L37" s="274">
        <v>350</v>
      </c>
      <c r="M37" s="327" t="s">
        <v>20</v>
      </c>
      <c r="N37" s="274" t="s">
        <v>14</v>
      </c>
      <c r="O37" s="274" t="s">
        <v>9</v>
      </c>
      <c r="P37" s="326">
        <v>6</v>
      </c>
      <c r="Q37" s="274">
        <v>600</v>
      </c>
      <c r="R37" s="327" t="s">
        <v>21</v>
      </c>
      <c r="S37" s="274" t="s">
        <v>8</v>
      </c>
      <c r="T37" s="274" t="s">
        <v>9</v>
      </c>
      <c r="U37" s="326">
        <v>7</v>
      </c>
      <c r="V37" s="57">
        <v>350</v>
      </c>
      <c r="W37" s="273" t="s">
        <v>23</v>
      </c>
      <c r="X37" s="274" t="s">
        <v>0</v>
      </c>
      <c r="Y37" s="274" t="s">
        <v>9</v>
      </c>
      <c r="Z37" s="274">
        <v>1</v>
      </c>
      <c r="AA37" s="275">
        <v>4.3</v>
      </c>
      <c r="AB37" s="58">
        <f>200+100+200+100</f>
        <v>600</v>
      </c>
      <c r="AC37" s="240" t="s">
        <v>7</v>
      </c>
      <c r="AD37" s="241" t="s">
        <v>8</v>
      </c>
      <c r="AE37" s="241" t="s">
        <v>9</v>
      </c>
      <c r="AF37" s="242">
        <v>7</v>
      </c>
      <c r="AG37" s="59">
        <v>350</v>
      </c>
      <c r="AH37" s="395">
        <f>+AG37+AB37+V37+Q37+L37</f>
        <v>2250</v>
      </c>
    </row>
    <row r="38" spans="1:34" ht="24.75" customHeight="1" x14ac:dyDescent="0.15">
      <c r="A38" s="109">
        <v>3.58</v>
      </c>
      <c r="B38" s="109">
        <v>8.18</v>
      </c>
      <c r="C38" s="109">
        <v>17.079999999999998</v>
      </c>
      <c r="D38" s="109">
        <v>32.299999999999997</v>
      </c>
      <c r="E38" s="451"/>
      <c r="F38" s="110">
        <v>1.04</v>
      </c>
      <c r="G38" s="9"/>
      <c r="H38" s="186" t="s">
        <v>10</v>
      </c>
      <c r="I38" s="61" t="s">
        <v>11</v>
      </c>
      <c r="J38" s="61"/>
      <c r="K38" s="328">
        <v>1.2</v>
      </c>
      <c r="L38" s="62"/>
      <c r="M38" s="186" t="s">
        <v>15</v>
      </c>
      <c r="N38" s="61" t="s">
        <v>11</v>
      </c>
      <c r="O38" s="61"/>
      <c r="P38" s="329">
        <v>2.25</v>
      </c>
      <c r="Q38" s="61"/>
      <c r="R38" s="186" t="s">
        <v>16</v>
      </c>
      <c r="S38" s="61" t="s">
        <v>11</v>
      </c>
      <c r="T38" s="61"/>
      <c r="U38" s="329">
        <v>1.1499999999999999</v>
      </c>
      <c r="V38" s="61"/>
      <c r="W38" s="186" t="s">
        <v>28</v>
      </c>
      <c r="X38" s="271" t="s">
        <v>8</v>
      </c>
      <c r="Y38" s="271" t="s">
        <v>9</v>
      </c>
      <c r="Z38" s="271">
        <v>2</v>
      </c>
      <c r="AA38" s="272">
        <v>1.35</v>
      </c>
      <c r="AB38" s="187"/>
      <c r="AC38" s="188" t="s">
        <v>27</v>
      </c>
      <c r="AD38" s="189" t="s">
        <v>11</v>
      </c>
      <c r="AE38" s="189"/>
      <c r="AF38" s="243">
        <v>1.25</v>
      </c>
      <c r="AG38" s="63"/>
      <c r="AH38" s="396"/>
    </row>
    <row r="39" spans="1:34" ht="24.75" customHeight="1" x14ac:dyDescent="0.15">
      <c r="A39" s="109">
        <v>4.0199999999999996</v>
      </c>
      <c r="B39" s="109">
        <v>8.26</v>
      </c>
      <c r="C39" s="109">
        <v>17.239999999999998</v>
      </c>
      <c r="D39" s="109">
        <v>33</v>
      </c>
      <c r="E39" s="451"/>
      <c r="F39" s="110">
        <v>1.05</v>
      </c>
      <c r="G39" s="9"/>
      <c r="H39" s="186"/>
      <c r="I39" s="61"/>
      <c r="J39" s="61"/>
      <c r="K39" s="187"/>
      <c r="L39" s="61"/>
      <c r="M39" s="190"/>
      <c r="N39" s="61"/>
      <c r="O39" s="61"/>
      <c r="P39" s="187"/>
      <c r="Q39" s="61"/>
      <c r="R39" s="186"/>
      <c r="S39" s="61"/>
      <c r="T39" s="61"/>
      <c r="U39" s="187"/>
      <c r="V39" s="61"/>
      <c r="W39" s="186" t="s">
        <v>29</v>
      </c>
      <c r="X39" s="271" t="s">
        <v>0</v>
      </c>
      <c r="Y39" s="271" t="s">
        <v>9</v>
      </c>
      <c r="Z39" s="271">
        <v>1</v>
      </c>
      <c r="AA39" s="272">
        <v>4.3</v>
      </c>
      <c r="AB39" s="187"/>
      <c r="AC39" s="186"/>
      <c r="AD39" s="61"/>
      <c r="AE39" s="61"/>
      <c r="AF39" s="187"/>
      <c r="AG39" s="60"/>
      <c r="AH39" s="396"/>
    </row>
    <row r="40" spans="1:34" ht="24.75" customHeight="1" x14ac:dyDescent="0.15">
      <c r="A40" s="109">
        <v>4.0599999999999996</v>
      </c>
      <c r="B40" s="109">
        <v>8.34</v>
      </c>
      <c r="C40" s="109">
        <v>17.399999999999999</v>
      </c>
      <c r="D40" s="109">
        <v>33.299999999999997</v>
      </c>
      <c r="E40" s="451"/>
      <c r="F40" s="110">
        <v>1.06</v>
      </c>
      <c r="G40" s="9"/>
      <c r="H40" s="186"/>
      <c r="I40" s="61"/>
      <c r="J40" s="61"/>
      <c r="K40" s="187"/>
      <c r="L40" s="61"/>
      <c r="M40" s="190"/>
      <c r="N40" s="61"/>
      <c r="O40" s="61"/>
      <c r="P40" s="187"/>
      <c r="Q40" s="61"/>
      <c r="R40" s="186"/>
      <c r="S40" s="61"/>
      <c r="T40" s="61"/>
      <c r="U40" s="187"/>
      <c r="V40" s="61"/>
      <c r="W40" s="186" t="s">
        <v>30</v>
      </c>
      <c r="X40" s="271" t="s">
        <v>8</v>
      </c>
      <c r="Y40" s="271" t="s">
        <v>9</v>
      </c>
      <c r="Z40" s="271">
        <v>2</v>
      </c>
      <c r="AA40" s="272">
        <v>1.35</v>
      </c>
      <c r="AB40" s="187"/>
      <c r="AC40" s="186"/>
      <c r="AD40" s="61"/>
      <c r="AE40" s="61"/>
      <c r="AF40" s="187"/>
      <c r="AG40" s="60"/>
      <c r="AH40" s="396"/>
    </row>
    <row r="41" spans="1:34" ht="24.75" customHeight="1" x14ac:dyDescent="0.15">
      <c r="A41" s="135">
        <v>4.0999999999999996</v>
      </c>
      <c r="B41" s="135">
        <v>8.42</v>
      </c>
      <c r="C41" s="135">
        <v>17.559999999999999</v>
      </c>
      <c r="D41" s="135">
        <v>34</v>
      </c>
      <c r="E41" s="452"/>
      <c r="F41" s="136">
        <v>1.07</v>
      </c>
      <c r="G41" s="10"/>
      <c r="H41" s="191"/>
      <c r="I41" s="65"/>
      <c r="J41" s="65"/>
      <c r="K41" s="192"/>
      <c r="L41" s="65"/>
      <c r="M41" s="193"/>
      <c r="N41" s="65"/>
      <c r="O41" s="65"/>
      <c r="P41" s="192"/>
      <c r="Q41" s="65"/>
      <c r="R41" s="191"/>
      <c r="S41" s="65"/>
      <c r="T41" s="65"/>
      <c r="U41" s="192"/>
      <c r="V41" s="65"/>
      <c r="W41" s="191"/>
      <c r="X41" s="65"/>
      <c r="Y41" s="65"/>
      <c r="Z41" s="65"/>
      <c r="AA41" s="66"/>
      <c r="AB41" s="192"/>
      <c r="AC41" s="191"/>
      <c r="AD41" s="65"/>
      <c r="AE41" s="65"/>
      <c r="AF41" s="192"/>
      <c r="AG41" s="64"/>
      <c r="AH41" s="397"/>
    </row>
    <row r="42" spans="1:34" ht="24.75" customHeight="1" x14ac:dyDescent="0.15">
      <c r="A42" s="139">
        <v>4.1399999999999997</v>
      </c>
      <c r="B42" s="139">
        <v>8.5</v>
      </c>
      <c r="C42" s="139">
        <v>18.12</v>
      </c>
      <c r="D42" s="139">
        <v>34.299999999999997</v>
      </c>
      <c r="E42" s="426">
        <v>1.1000000000000001</v>
      </c>
      <c r="F42" s="140">
        <v>1.08</v>
      </c>
      <c r="G42" s="13"/>
      <c r="H42" s="266" t="s">
        <v>7</v>
      </c>
      <c r="I42" s="267" t="s">
        <v>8</v>
      </c>
      <c r="J42" s="267" t="s">
        <v>9</v>
      </c>
      <c r="K42" s="330">
        <v>7</v>
      </c>
      <c r="L42" s="267">
        <v>350</v>
      </c>
      <c r="M42" s="331" t="s">
        <v>20</v>
      </c>
      <c r="N42" s="267" t="s">
        <v>14</v>
      </c>
      <c r="O42" s="267" t="s">
        <v>9</v>
      </c>
      <c r="P42" s="330">
        <v>5</v>
      </c>
      <c r="Q42" s="267">
        <v>500</v>
      </c>
      <c r="R42" s="331" t="s">
        <v>21</v>
      </c>
      <c r="S42" s="267" t="s">
        <v>8</v>
      </c>
      <c r="T42" s="267" t="s">
        <v>9</v>
      </c>
      <c r="U42" s="330">
        <v>7</v>
      </c>
      <c r="V42" s="67">
        <v>350</v>
      </c>
      <c r="W42" s="266" t="s">
        <v>23</v>
      </c>
      <c r="X42" s="267" t="s">
        <v>0</v>
      </c>
      <c r="Y42" s="267" t="s">
        <v>9</v>
      </c>
      <c r="Z42" s="267">
        <v>1</v>
      </c>
      <c r="AA42" s="268">
        <v>4.5</v>
      </c>
      <c r="AB42" s="68">
        <f>200+100+200+50</f>
        <v>550</v>
      </c>
      <c r="AC42" s="244" t="s">
        <v>7</v>
      </c>
      <c r="AD42" s="245" t="s">
        <v>8</v>
      </c>
      <c r="AE42" s="245" t="s">
        <v>9</v>
      </c>
      <c r="AF42" s="246">
        <v>6</v>
      </c>
      <c r="AG42" s="69">
        <v>300</v>
      </c>
      <c r="AH42" s="398">
        <f>+AG42+AB42+V42+Q42+L42</f>
        <v>2050</v>
      </c>
    </row>
    <row r="43" spans="1:34" ht="24.75" customHeight="1" x14ac:dyDescent="0.15">
      <c r="A43" s="111">
        <v>4.18</v>
      </c>
      <c r="B43" s="111">
        <v>8.58</v>
      </c>
      <c r="C43" s="111">
        <v>18.28</v>
      </c>
      <c r="D43" s="111">
        <v>35</v>
      </c>
      <c r="E43" s="427"/>
      <c r="F43" s="112">
        <v>1.0900000000000001</v>
      </c>
      <c r="G43" s="9"/>
      <c r="H43" s="194" t="s">
        <v>10</v>
      </c>
      <c r="I43" s="71" t="s">
        <v>11</v>
      </c>
      <c r="J43" s="71"/>
      <c r="K43" s="332">
        <v>1.25</v>
      </c>
      <c r="L43" s="71"/>
      <c r="M43" s="194" t="s">
        <v>15</v>
      </c>
      <c r="N43" s="71" t="s">
        <v>11</v>
      </c>
      <c r="O43" s="71"/>
      <c r="P43" s="332">
        <v>2.35</v>
      </c>
      <c r="Q43" s="71"/>
      <c r="R43" s="194" t="s">
        <v>16</v>
      </c>
      <c r="S43" s="71" t="s">
        <v>11</v>
      </c>
      <c r="T43" s="71"/>
      <c r="U43" s="340">
        <v>1.2</v>
      </c>
      <c r="V43" s="71"/>
      <c r="W43" s="194" t="s">
        <v>28</v>
      </c>
      <c r="X43" s="269" t="s">
        <v>8</v>
      </c>
      <c r="Y43" s="269" t="s">
        <v>9</v>
      </c>
      <c r="Z43" s="269">
        <v>2</v>
      </c>
      <c r="AA43" s="270">
        <v>1.4</v>
      </c>
      <c r="AB43" s="195"/>
      <c r="AC43" s="196" t="s">
        <v>27</v>
      </c>
      <c r="AD43" s="197" t="s">
        <v>11</v>
      </c>
      <c r="AE43" s="197"/>
      <c r="AF43" s="247">
        <v>1.3</v>
      </c>
      <c r="AG43" s="72"/>
      <c r="AH43" s="399"/>
    </row>
    <row r="44" spans="1:34" ht="24.75" customHeight="1" x14ac:dyDescent="0.15">
      <c r="A44" s="111">
        <v>4.22</v>
      </c>
      <c r="B44" s="111">
        <v>9.06</v>
      </c>
      <c r="C44" s="111">
        <v>18.440000000000001</v>
      </c>
      <c r="D44" s="111">
        <v>35.299999999999997</v>
      </c>
      <c r="E44" s="427"/>
      <c r="F44" s="111">
        <v>1.1000000000000001</v>
      </c>
      <c r="G44" s="9"/>
      <c r="H44" s="194"/>
      <c r="I44" s="71"/>
      <c r="J44" s="71"/>
      <c r="K44" s="195"/>
      <c r="L44" s="71"/>
      <c r="M44" s="198"/>
      <c r="N44" s="71"/>
      <c r="O44" s="71"/>
      <c r="P44" s="195"/>
      <c r="Q44" s="71"/>
      <c r="R44" s="194"/>
      <c r="S44" s="71"/>
      <c r="T44" s="71"/>
      <c r="U44" s="195"/>
      <c r="V44" s="71"/>
      <c r="W44" s="194" t="s">
        <v>29</v>
      </c>
      <c r="X44" s="269" t="s">
        <v>0</v>
      </c>
      <c r="Y44" s="269" t="s">
        <v>9</v>
      </c>
      <c r="Z44" s="269">
        <v>1</v>
      </c>
      <c r="AA44" s="270">
        <v>4.5</v>
      </c>
      <c r="AB44" s="195"/>
      <c r="AC44" s="194"/>
      <c r="AD44" s="71"/>
      <c r="AE44" s="71"/>
      <c r="AF44" s="195"/>
      <c r="AG44" s="70"/>
      <c r="AH44" s="399"/>
    </row>
    <row r="45" spans="1:34" ht="24.75" customHeight="1" x14ac:dyDescent="0.15">
      <c r="A45" s="111">
        <v>4.26</v>
      </c>
      <c r="B45" s="111">
        <v>9.14</v>
      </c>
      <c r="C45" s="111">
        <v>19</v>
      </c>
      <c r="D45" s="111">
        <v>36</v>
      </c>
      <c r="E45" s="427"/>
      <c r="F45" s="112">
        <v>1.1100000000000001</v>
      </c>
      <c r="G45" s="9"/>
      <c r="H45" s="194"/>
      <c r="I45" s="71"/>
      <c r="J45" s="71"/>
      <c r="K45" s="195"/>
      <c r="L45" s="71"/>
      <c r="M45" s="198"/>
      <c r="N45" s="71"/>
      <c r="O45" s="71"/>
      <c r="P45" s="195"/>
      <c r="Q45" s="71"/>
      <c r="R45" s="194"/>
      <c r="S45" s="71"/>
      <c r="T45" s="71"/>
      <c r="U45" s="195"/>
      <c r="V45" s="71"/>
      <c r="W45" s="194" t="s">
        <v>30</v>
      </c>
      <c r="X45" s="269" t="s">
        <v>8</v>
      </c>
      <c r="Y45" s="269" t="s">
        <v>9</v>
      </c>
      <c r="Z45" s="269">
        <v>1</v>
      </c>
      <c r="AA45" s="270">
        <v>1.4</v>
      </c>
      <c r="AB45" s="195"/>
      <c r="AC45" s="194"/>
      <c r="AD45" s="71"/>
      <c r="AE45" s="71"/>
      <c r="AF45" s="195"/>
      <c r="AG45" s="70"/>
      <c r="AH45" s="399"/>
    </row>
    <row r="46" spans="1:34" ht="24.75" customHeight="1" x14ac:dyDescent="0.15">
      <c r="A46" s="141">
        <v>4.3</v>
      </c>
      <c r="B46" s="141">
        <v>9.2200000000000006</v>
      </c>
      <c r="C46" s="141">
        <v>19.16</v>
      </c>
      <c r="D46" s="141">
        <v>36.299999999999997</v>
      </c>
      <c r="E46" s="428"/>
      <c r="F46" s="142">
        <v>1.1200000000000001</v>
      </c>
      <c r="G46" s="10"/>
      <c r="H46" s="199"/>
      <c r="I46" s="74"/>
      <c r="J46" s="74"/>
      <c r="K46" s="200"/>
      <c r="L46" s="74"/>
      <c r="M46" s="201"/>
      <c r="N46" s="74"/>
      <c r="O46" s="74"/>
      <c r="P46" s="200"/>
      <c r="Q46" s="74"/>
      <c r="R46" s="199"/>
      <c r="S46" s="74"/>
      <c r="T46" s="74"/>
      <c r="U46" s="200"/>
      <c r="V46" s="74"/>
      <c r="W46" s="199"/>
      <c r="X46" s="74"/>
      <c r="Y46" s="74"/>
      <c r="Z46" s="74"/>
      <c r="AA46" s="75"/>
      <c r="AB46" s="200"/>
      <c r="AC46" s="199"/>
      <c r="AD46" s="74"/>
      <c r="AE46" s="74"/>
      <c r="AF46" s="200"/>
      <c r="AG46" s="73"/>
      <c r="AH46" s="400"/>
    </row>
    <row r="47" spans="1:34" ht="24.75" customHeight="1" x14ac:dyDescent="0.15">
      <c r="A47" s="137">
        <v>4.34</v>
      </c>
      <c r="B47" s="137">
        <v>9.3000000000000007</v>
      </c>
      <c r="C47" s="137">
        <v>19.32</v>
      </c>
      <c r="D47" s="137">
        <v>37</v>
      </c>
      <c r="E47" s="429">
        <v>1.1499999999999999</v>
      </c>
      <c r="F47" s="138">
        <v>1.1299999999999999</v>
      </c>
      <c r="G47" s="13"/>
      <c r="H47" s="263" t="s">
        <v>7</v>
      </c>
      <c r="I47" s="264" t="s">
        <v>8</v>
      </c>
      <c r="J47" s="264" t="s">
        <v>9</v>
      </c>
      <c r="K47" s="333">
        <v>6</v>
      </c>
      <c r="L47" s="264">
        <v>300</v>
      </c>
      <c r="M47" s="334" t="s">
        <v>20</v>
      </c>
      <c r="N47" s="264" t="s">
        <v>14</v>
      </c>
      <c r="O47" s="264" t="s">
        <v>9</v>
      </c>
      <c r="P47" s="333">
        <v>5</v>
      </c>
      <c r="Q47" s="264">
        <v>500</v>
      </c>
      <c r="R47" s="334" t="s">
        <v>21</v>
      </c>
      <c r="S47" s="264" t="s">
        <v>8</v>
      </c>
      <c r="T47" s="264" t="s">
        <v>9</v>
      </c>
      <c r="U47" s="333">
        <v>7</v>
      </c>
      <c r="V47" s="76">
        <v>350</v>
      </c>
      <c r="W47" s="263" t="s">
        <v>23</v>
      </c>
      <c r="X47" s="264" t="s">
        <v>0</v>
      </c>
      <c r="Y47" s="264" t="s">
        <v>9</v>
      </c>
      <c r="Z47" s="264">
        <v>1</v>
      </c>
      <c r="AA47" s="265">
        <v>5.0999999999999996</v>
      </c>
      <c r="AB47" s="77">
        <f>200+100+200+50</f>
        <v>550</v>
      </c>
      <c r="AC47" s="248" t="s">
        <v>7</v>
      </c>
      <c r="AD47" s="249" t="s">
        <v>8</v>
      </c>
      <c r="AE47" s="249" t="s">
        <v>9</v>
      </c>
      <c r="AF47" s="250">
        <v>6</v>
      </c>
      <c r="AG47" s="78">
        <v>300</v>
      </c>
      <c r="AH47" s="401">
        <f>+AG47+AB47+V47+Q47+L47</f>
        <v>2000</v>
      </c>
    </row>
    <row r="48" spans="1:34" ht="24.75" customHeight="1" x14ac:dyDescent="0.15">
      <c r="A48" s="113">
        <v>4.38</v>
      </c>
      <c r="B48" s="113">
        <v>9.3800000000000008</v>
      </c>
      <c r="C48" s="113">
        <v>19.48</v>
      </c>
      <c r="D48" s="113">
        <v>37.299999999999997</v>
      </c>
      <c r="E48" s="430"/>
      <c r="F48" s="114">
        <v>1.1399999999999999</v>
      </c>
      <c r="G48" s="9"/>
      <c r="H48" s="202" t="s">
        <v>10</v>
      </c>
      <c r="I48" s="80" t="s">
        <v>11</v>
      </c>
      <c r="J48" s="80"/>
      <c r="K48" s="336">
        <v>1.3</v>
      </c>
      <c r="L48" s="81"/>
      <c r="M48" s="202" t="s">
        <v>15</v>
      </c>
      <c r="N48" s="80" t="s">
        <v>11</v>
      </c>
      <c r="O48" s="80"/>
      <c r="P48" s="335">
        <v>2.4500000000000002</v>
      </c>
      <c r="Q48" s="80"/>
      <c r="R48" s="202" t="s">
        <v>16</v>
      </c>
      <c r="S48" s="80" t="s">
        <v>11</v>
      </c>
      <c r="T48" s="80"/>
      <c r="U48" s="335">
        <v>1.25</v>
      </c>
      <c r="V48" s="80"/>
      <c r="W48" s="202" t="s">
        <v>28</v>
      </c>
      <c r="X48" s="261" t="s">
        <v>8</v>
      </c>
      <c r="Y48" s="261" t="s">
        <v>9</v>
      </c>
      <c r="Z48" s="261">
        <v>2</v>
      </c>
      <c r="AA48" s="262">
        <v>1.45</v>
      </c>
      <c r="AB48" s="203"/>
      <c r="AC48" s="204" t="s">
        <v>27</v>
      </c>
      <c r="AD48" s="205" t="s">
        <v>11</v>
      </c>
      <c r="AE48" s="205"/>
      <c r="AF48" s="251">
        <v>1.35</v>
      </c>
      <c r="AG48" s="82"/>
      <c r="AH48" s="402"/>
    </row>
    <row r="49" spans="1:34" ht="24.75" customHeight="1" x14ac:dyDescent="0.15">
      <c r="A49" s="113">
        <v>4.42</v>
      </c>
      <c r="B49" s="113">
        <v>9.4600000000000009</v>
      </c>
      <c r="C49" s="113">
        <v>20.04</v>
      </c>
      <c r="D49" s="113">
        <v>38</v>
      </c>
      <c r="E49" s="430"/>
      <c r="F49" s="114">
        <v>1.1499999999999999</v>
      </c>
      <c r="G49" s="9"/>
      <c r="H49" s="202"/>
      <c r="I49" s="80"/>
      <c r="J49" s="80"/>
      <c r="K49" s="203"/>
      <c r="L49" s="80"/>
      <c r="M49" s="206"/>
      <c r="N49" s="80"/>
      <c r="O49" s="80"/>
      <c r="P49" s="203"/>
      <c r="Q49" s="80"/>
      <c r="R49" s="202"/>
      <c r="S49" s="80"/>
      <c r="T49" s="80"/>
      <c r="U49" s="203"/>
      <c r="V49" s="80"/>
      <c r="W49" s="202" t="s">
        <v>29</v>
      </c>
      <c r="X49" s="261" t="s">
        <v>0</v>
      </c>
      <c r="Y49" s="261" t="s">
        <v>9</v>
      </c>
      <c r="Z49" s="261">
        <v>1</v>
      </c>
      <c r="AA49" s="262">
        <v>5.0999999999999996</v>
      </c>
      <c r="AB49" s="203"/>
      <c r="AC49" s="202"/>
      <c r="AD49" s="80"/>
      <c r="AE49" s="80"/>
      <c r="AF49" s="203"/>
      <c r="AG49" s="79"/>
      <c r="AH49" s="402"/>
    </row>
    <row r="50" spans="1:34" ht="24.75" customHeight="1" x14ac:dyDescent="0.15">
      <c r="A50" s="113">
        <v>4.46</v>
      </c>
      <c r="B50" s="113">
        <v>9.5399999999999991</v>
      </c>
      <c r="C50" s="113">
        <v>20.2</v>
      </c>
      <c r="D50" s="113">
        <v>38.299999999999997</v>
      </c>
      <c r="E50" s="430"/>
      <c r="F50" s="114">
        <v>1.1599999999999999</v>
      </c>
      <c r="G50" s="9"/>
      <c r="H50" s="202"/>
      <c r="I50" s="80"/>
      <c r="J50" s="80"/>
      <c r="K50" s="203"/>
      <c r="L50" s="80"/>
      <c r="M50" s="206"/>
      <c r="N50" s="80"/>
      <c r="O50" s="80"/>
      <c r="P50" s="203"/>
      <c r="Q50" s="80"/>
      <c r="R50" s="202"/>
      <c r="S50" s="80"/>
      <c r="T50" s="80"/>
      <c r="U50" s="203"/>
      <c r="V50" s="80"/>
      <c r="W50" s="202" t="s">
        <v>30</v>
      </c>
      <c r="X50" s="261" t="s">
        <v>8</v>
      </c>
      <c r="Y50" s="261" t="s">
        <v>9</v>
      </c>
      <c r="Z50" s="261">
        <v>1</v>
      </c>
      <c r="AA50" s="262">
        <v>1.45</v>
      </c>
      <c r="AB50" s="203"/>
      <c r="AC50" s="202"/>
      <c r="AD50" s="80"/>
      <c r="AE50" s="80"/>
      <c r="AF50" s="203"/>
      <c r="AG50" s="79"/>
      <c r="AH50" s="402"/>
    </row>
    <row r="51" spans="1:34" ht="24.75" customHeight="1" x14ac:dyDescent="0.15">
      <c r="A51" s="143">
        <v>4.5</v>
      </c>
      <c r="B51" s="143">
        <v>10.02</v>
      </c>
      <c r="C51" s="143">
        <v>20.36</v>
      </c>
      <c r="D51" s="143">
        <v>39</v>
      </c>
      <c r="E51" s="431"/>
      <c r="F51" s="144">
        <v>1.17</v>
      </c>
      <c r="G51" s="10"/>
      <c r="H51" s="207"/>
      <c r="I51" s="208"/>
      <c r="J51" s="208"/>
      <c r="K51" s="209"/>
      <c r="L51" s="208"/>
      <c r="M51" s="210"/>
      <c r="N51" s="208"/>
      <c r="O51" s="208"/>
      <c r="P51" s="209"/>
      <c r="Q51" s="208"/>
      <c r="R51" s="207"/>
      <c r="S51" s="208"/>
      <c r="T51" s="208"/>
      <c r="U51" s="209"/>
      <c r="V51" s="208"/>
      <c r="W51" s="207"/>
      <c r="X51" s="208"/>
      <c r="Y51" s="208"/>
      <c r="Z51" s="208"/>
      <c r="AA51" s="208"/>
      <c r="AB51" s="209"/>
      <c r="AC51" s="207"/>
      <c r="AD51" s="208"/>
      <c r="AE51" s="208"/>
      <c r="AF51" s="209"/>
      <c r="AG51" s="83"/>
      <c r="AH51" s="403"/>
    </row>
    <row r="52" spans="1:34" ht="24.75" customHeight="1" x14ac:dyDescent="0.15">
      <c r="A52" s="145">
        <v>4.54</v>
      </c>
      <c r="B52" s="145">
        <v>10.1</v>
      </c>
      <c r="C52" s="145">
        <v>20.52</v>
      </c>
      <c r="D52" s="145">
        <v>39.299999999999997</v>
      </c>
      <c r="E52" s="432">
        <v>1.2</v>
      </c>
      <c r="F52" s="146">
        <v>1.18</v>
      </c>
      <c r="G52" s="13"/>
      <c r="H52" s="256" t="s">
        <v>7</v>
      </c>
      <c r="I52" s="257" t="s">
        <v>8</v>
      </c>
      <c r="J52" s="257" t="s">
        <v>9</v>
      </c>
      <c r="K52" s="337">
        <v>6</v>
      </c>
      <c r="L52" s="257">
        <v>300</v>
      </c>
      <c r="M52" s="338" t="s">
        <v>20</v>
      </c>
      <c r="N52" s="257" t="s">
        <v>14</v>
      </c>
      <c r="O52" s="257" t="s">
        <v>9</v>
      </c>
      <c r="P52" s="337">
        <v>5</v>
      </c>
      <c r="Q52" s="257">
        <v>500</v>
      </c>
      <c r="R52" s="338" t="s">
        <v>21</v>
      </c>
      <c r="S52" s="257" t="s">
        <v>8</v>
      </c>
      <c r="T52" s="257" t="s">
        <v>9</v>
      </c>
      <c r="U52" s="337">
        <v>6</v>
      </c>
      <c r="V52" s="84">
        <v>300</v>
      </c>
      <c r="W52" s="256" t="s">
        <v>23</v>
      </c>
      <c r="X52" s="257" t="s">
        <v>0</v>
      </c>
      <c r="Y52" s="257" t="s">
        <v>9</v>
      </c>
      <c r="Z52" s="257">
        <v>1</v>
      </c>
      <c r="AA52" s="258">
        <v>5.3</v>
      </c>
      <c r="AB52" s="85">
        <f>200+50+200+50</f>
        <v>500</v>
      </c>
      <c r="AC52" s="252" t="s">
        <v>7</v>
      </c>
      <c r="AD52" s="253" t="s">
        <v>8</v>
      </c>
      <c r="AE52" s="253" t="s">
        <v>9</v>
      </c>
      <c r="AF52" s="254">
        <v>6</v>
      </c>
      <c r="AG52" s="86">
        <v>300</v>
      </c>
      <c r="AH52" s="404">
        <f>+AG52+AB52+V52+Q52+L52</f>
        <v>1900</v>
      </c>
    </row>
    <row r="53" spans="1:34" ht="24.75" customHeight="1" x14ac:dyDescent="0.15">
      <c r="A53" s="115">
        <v>4.58</v>
      </c>
      <c r="B53" s="115">
        <v>10.18</v>
      </c>
      <c r="C53" s="115">
        <v>21.08</v>
      </c>
      <c r="D53" s="115">
        <v>40</v>
      </c>
      <c r="E53" s="433"/>
      <c r="F53" s="116">
        <v>1.19</v>
      </c>
      <c r="G53" s="9"/>
      <c r="H53" s="211" t="s">
        <v>10</v>
      </c>
      <c r="I53" s="88" t="s">
        <v>11</v>
      </c>
      <c r="J53" s="88"/>
      <c r="K53" s="339">
        <v>1.35</v>
      </c>
      <c r="L53" s="88"/>
      <c r="M53" s="211" t="s">
        <v>15</v>
      </c>
      <c r="N53" s="88" t="s">
        <v>11</v>
      </c>
      <c r="O53" s="88"/>
      <c r="P53" s="339">
        <v>2.5499999999999998</v>
      </c>
      <c r="Q53" s="88"/>
      <c r="R53" s="211" t="s">
        <v>16</v>
      </c>
      <c r="S53" s="88" t="s">
        <v>11</v>
      </c>
      <c r="T53" s="88"/>
      <c r="U53" s="341">
        <v>1.3</v>
      </c>
      <c r="V53" s="88"/>
      <c r="W53" s="211" t="s">
        <v>28</v>
      </c>
      <c r="X53" s="259" t="s">
        <v>8</v>
      </c>
      <c r="Y53" s="259" t="s">
        <v>9</v>
      </c>
      <c r="Z53" s="259">
        <v>1</v>
      </c>
      <c r="AA53" s="260">
        <v>1.5</v>
      </c>
      <c r="AB53" s="212"/>
      <c r="AC53" s="213" t="s">
        <v>27</v>
      </c>
      <c r="AD53" s="214" t="s">
        <v>11</v>
      </c>
      <c r="AE53" s="214"/>
      <c r="AF53" s="255">
        <v>1.4</v>
      </c>
      <c r="AG53" s="89"/>
      <c r="AH53" s="405"/>
    </row>
    <row r="54" spans="1:34" ht="24.75" customHeight="1" x14ac:dyDescent="0.15">
      <c r="A54" s="115">
        <v>5.0199999999999996</v>
      </c>
      <c r="B54" s="115">
        <v>10.26</v>
      </c>
      <c r="C54" s="115">
        <v>21.24</v>
      </c>
      <c r="D54" s="115">
        <v>40.299999999999997</v>
      </c>
      <c r="E54" s="433"/>
      <c r="F54" s="115">
        <v>1.2</v>
      </c>
      <c r="G54" s="9"/>
      <c r="H54" s="211"/>
      <c r="I54" s="88"/>
      <c r="J54" s="88"/>
      <c r="K54" s="212"/>
      <c r="L54" s="88"/>
      <c r="M54" s="215"/>
      <c r="N54" s="88"/>
      <c r="O54" s="88"/>
      <c r="P54" s="212"/>
      <c r="Q54" s="88"/>
      <c r="R54" s="211"/>
      <c r="S54" s="88"/>
      <c r="T54" s="88"/>
      <c r="U54" s="212"/>
      <c r="V54" s="88"/>
      <c r="W54" s="211" t="s">
        <v>29</v>
      </c>
      <c r="X54" s="259" t="s">
        <v>0</v>
      </c>
      <c r="Y54" s="259" t="s">
        <v>9</v>
      </c>
      <c r="Z54" s="259">
        <v>1</v>
      </c>
      <c r="AA54" s="260">
        <v>5.3</v>
      </c>
      <c r="AB54" s="212"/>
      <c r="AC54" s="211"/>
      <c r="AD54" s="88"/>
      <c r="AE54" s="88"/>
      <c r="AF54" s="212"/>
      <c r="AG54" s="87"/>
      <c r="AH54" s="405"/>
    </row>
    <row r="55" spans="1:34" ht="24.75" customHeight="1" x14ac:dyDescent="0.15">
      <c r="A55" s="115">
        <v>5.0599999999999996</v>
      </c>
      <c r="B55" s="115">
        <v>10.34</v>
      </c>
      <c r="C55" s="115">
        <v>21.4</v>
      </c>
      <c r="D55" s="115">
        <v>41</v>
      </c>
      <c r="E55" s="433"/>
      <c r="F55" s="116">
        <v>1.21</v>
      </c>
      <c r="G55" s="9"/>
      <c r="H55" s="211"/>
      <c r="I55" s="88"/>
      <c r="J55" s="88"/>
      <c r="K55" s="212"/>
      <c r="L55" s="88"/>
      <c r="M55" s="215"/>
      <c r="N55" s="88"/>
      <c r="O55" s="88"/>
      <c r="P55" s="212"/>
      <c r="Q55" s="88"/>
      <c r="R55" s="211"/>
      <c r="S55" s="88"/>
      <c r="T55" s="88"/>
      <c r="U55" s="212"/>
      <c r="V55" s="88"/>
      <c r="W55" s="211" t="s">
        <v>30</v>
      </c>
      <c r="X55" s="259" t="s">
        <v>8</v>
      </c>
      <c r="Y55" s="259" t="s">
        <v>9</v>
      </c>
      <c r="Z55" s="259">
        <v>1</v>
      </c>
      <c r="AA55" s="260">
        <v>1.5</v>
      </c>
      <c r="AB55" s="212"/>
      <c r="AC55" s="211"/>
      <c r="AD55" s="88"/>
      <c r="AE55" s="88"/>
      <c r="AF55" s="212"/>
      <c r="AG55" s="87"/>
      <c r="AH55" s="405"/>
    </row>
    <row r="56" spans="1:34" ht="17.25" customHeight="1" x14ac:dyDescent="0.15">
      <c r="A56" s="117">
        <v>5.0999999999999996</v>
      </c>
      <c r="B56" s="117">
        <v>10.42</v>
      </c>
      <c r="C56" s="117">
        <v>21.56</v>
      </c>
      <c r="D56" s="117">
        <v>41.3</v>
      </c>
      <c r="E56" s="434"/>
      <c r="F56" s="118">
        <v>1.22</v>
      </c>
      <c r="G56" s="10"/>
      <c r="H56" s="216"/>
      <c r="I56" s="217"/>
      <c r="J56" s="217"/>
      <c r="K56" s="218"/>
      <c r="L56" s="217"/>
      <c r="M56" s="219"/>
      <c r="N56" s="217"/>
      <c r="O56" s="217"/>
      <c r="P56" s="218"/>
      <c r="Q56" s="217"/>
      <c r="R56" s="216"/>
      <c r="S56" s="217"/>
      <c r="T56" s="217"/>
      <c r="U56" s="218"/>
      <c r="V56" s="217"/>
      <c r="W56" s="216"/>
      <c r="X56" s="217"/>
      <c r="Y56" s="217"/>
      <c r="Z56" s="217"/>
      <c r="AA56" s="217"/>
      <c r="AB56" s="218"/>
      <c r="AC56" s="216"/>
      <c r="AD56" s="217"/>
      <c r="AE56" s="217"/>
      <c r="AF56" s="218"/>
      <c r="AG56" s="90"/>
      <c r="AH56" s="406"/>
    </row>
  </sheetData>
  <mergeCells count="22">
    <mergeCell ref="W2:AB2"/>
    <mergeCell ref="AC2:AF2"/>
    <mergeCell ref="E42:E46"/>
    <mergeCell ref="E47:E51"/>
    <mergeCell ref="E52:E56"/>
    <mergeCell ref="E3:E7"/>
    <mergeCell ref="E8:E12"/>
    <mergeCell ref="E13:E17"/>
    <mergeCell ref="E19:E23"/>
    <mergeCell ref="E25:E29"/>
    <mergeCell ref="E31:E35"/>
    <mergeCell ref="E37:E41"/>
    <mergeCell ref="AH37:AH41"/>
    <mergeCell ref="AH42:AH46"/>
    <mergeCell ref="AH47:AH51"/>
    <mergeCell ref="AH52:AH56"/>
    <mergeCell ref="AH3:AH7"/>
    <mergeCell ref="AH8:AH12"/>
    <mergeCell ref="AH13:AH18"/>
    <mergeCell ref="AH19:AH24"/>
    <mergeCell ref="AH25:AH30"/>
    <mergeCell ref="AH31:AH36"/>
  </mergeCells>
  <phoneticPr fontId="1"/>
  <pageMargins left="0" right="0" top="0.39370078740157483" bottom="0" header="0.39370078740157483" footer="0"/>
  <pageSetup paperSize="9" scale="4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1"/>
  <sheetViews>
    <sheetView tabSelected="1" topLeftCell="C1" workbookViewId="0">
      <selection activeCell="G59" sqref="G59"/>
    </sheetView>
  </sheetViews>
  <sheetFormatPr defaultRowHeight="13.5" x14ac:dyDescent="0.15"/>
  <cols>
    <col min="1" max="4" width="14.875" bestFit="1" customWidth="1"/>
    <col min="5" max="5" width="12.375" bestFit="1" customWidth="1"/>
    <col min="6" max="6" width="7.25" bestFit="1" customWidth="1"/>
    <col min="8" max="8" width="18.875" bestFit="1" customWidth="1"/>
    <col min="9" max="9" width="8.375" bestFit="1" customWidth="1"/>
    <col min="10" max="10" width="3.875" bestFit="1" customWidth="1"/>
    <col min="11" max="11" width="9.5" bestFit="1" customWidth="1"/>
    <col min="12" max="12" width="7.625" bestFit="1" customWidth="1"/>
    <col min="13" max="13" width="28.875" bestFit="1" customWidth="1"/>
    <col min="14" max="14" width="10.25" bestFit="1" customWidth="1"/>
    <col min="15" max="15" width="4.75" bestFit="1" customWidth="1"/>
    <col min="16" max="17" width="9.5" bestFit="1" customWidth="1"/>
    <col min="18" max="18" width="18.875" bestFit="1" customWidth="1"/>
    <col min="19" max="19" width="8.375" bestFit="1" customWidth="1"/>
    <col min="20" max="20" width="4.75" bestFit="1" customWidth="1"/>
    <col min="21" max="21" width="9.5" bestFit="1" customWidth="1"/>
    <col min="22" max="22" width="6.25" bestFit="1" customWidth="1"/>
    <col min="23" max="23" width="18.875" bestFit="1" customWidth="1"/>
    <col min="24" max="24" width="8.375" bestFit="1" customWidth="1"/>
    <col min="25" max="25" width="4.75" bestFit="1" customWidth="1"/>
    <col min="26" max="26" width="8.375" bestFit="1" customWidth="1"/>
    <col min="27" max="27" width="6.25" bestFit="1" customWidth="1"/>
    <col min="28" max="28" width="9.625" bestFit="1" customWidth="1"/>
  </cols>
  <sheetData>
    <row r="1" spans="1:28" ht="18.75" x14ac:dyDescent="0.15">
      <c r="A1" s="147" t="s">
        <v>0</v>
      </c>
      <c r="B1" s="147" t="s">
        <v>1</v>
      </c>
      <c r="C1" s="147" t="s">
        <v>2</v>
      </c>
      <c r="D1" s="147" t="s">
        <v>3</v>
      </c>
      <c r="E1" s="345" t="s">
        <v>5</v>
      </c>
      <c r="F1" s="147" t="s">
        <v>6</v>
      </c>
      <c r="G1" s="1"/>
      <c r="H1" s="8">
        <v>0</v>
      </c>
      <c r="I1" s="11">
        <v>2.5</v>
      </c>
      <c r="J1" s="11">
        <v>5</v>
      </c>
      <c r="K1" s="12">
        <v>7.5</v>
      </c>
      <c r="L1" s="2"/>
      <c r="M1" s="8">
        <v>15</v>
      </c>
      <c r="N1" s="11">
        <v>12.5</v>
      </c>
      <c r="O1" s="11">
        <v>15</v>
      </c>
      <c r="P1" s="12">
        <v>17.5</v>
      </c>
      <c r="Q1" s="2">
        <v>20</v>
      </c>
      <c r="R1" s="8">
        <v>45</v>
      </c>
      <c r="S1" s="11">
        <v>27.5</v>
      </c>
      <c r="T1" s="11">
        <v>30</v>
      </c>
      <c r="U1" s="12">
        <v>32.5</v>
      </c>
      <c r="V1" s="2"/>
      <c r="W1" s="342">
        <v>50</v>
      </c>
      <c r="X1" s="343">
        <v>52.5</v>
      </c>
      <c r="Y1" s="343">
        <v>55</v>
      </c>
      <c r="Z1" s="343">
        <v>57.5</v>
      </c>
      <c r="AA1" s="343"/>
      <c r="AB1" s="344">
        <v>60</v>
      </c>
    </row>
    <row r="2" spans="1:28" ht="18.75" x14ac:dyDescent="0.15">
      <c r="A2" s="148" t="s">
        <v>4</v>
      </c>
      <c r="B2" s="148" t="s">
        <v>4</v>
      </c>
      <c r="C2" s="148" t="s">
        <v>4</v>
      </c>
      <c r="D2" s="148" t="s">
        <v>4</v>
      </c>
      <c r="E2" s="346" t="s">
        <v>6</v>
      </c>
      <c r="F2" s="149"/>
      <c r="G2" s="92"/>
      <c r="H2" s="150" t="s">
        <v>32</v>
      </c>
      <c r="I2" s="91"/>
      <c r="J2" s="91"/>
      <c r="K2" s="151"/>
      <c r="L2" s="91"/>
      <c r="M2" s="150" t="s">
        <v>34</v>
      </c>
      <c r="N2" s="91"/>
      <c r="O2" s="91"/>
      <c r="P2" s="151"/>
      <c r="Q2" s="91"/>
      <c r="R2" s="150" t="s">
        <v>37</v>
      </c>
      <c r="S2" s="91"/>
      <c r="T2" s="91"/>
      <c r="U2" s="151"/>
      <c r="V2" s="91"/>
      <c r="W2" s="423" t="s">
        <v>26</v>
      </c>
      <c r="X2" s="424"/>
      <c r="Y2" s="424"/>
      <c r="Z2" s="425"/>
      <c r="AA2" s="91"/>
      <c r="AB2" s="151" t="s">
        <v>31</v>
      </c>
    </row>
    <row r="3" spans="1:28" ht="24" hidden="1" x14ac:dyDescent="0.15">
      <c r="A3" s="355">
        <v>1.54</v>
      </c>
      <c r="B3" s="355">
        <v>4.12</v>
      </c>
      <c r="C3" s="355">
        <v>8.52</v>
      </c>
      <c r="D3" s="355">
        <v>17</v>
      </c>
      <c r="E3" s="435">
        <v>35</v>
      </c>
      <c r="F3" s="356">
        <v>33</v>
      </c>
      <c r="G3" s="13"/>
      <c r="H3" s="361" t="s">
        <v>7</v>
      </c>
      <c r="I3" s="362" t="s">
        <v>8</v>
      </c>
      <c r="J3" s="362" t="s">
        <v>9</v>
      </c>
      <c r="K3" s="363">
        <v>11</v>
      </c>
      <c r="L3" s="364">
        <v>550</v>
      </c>
      <c r="M3" s="365" t="s">
        <v>20</v>
      </c>
      <c r="N3" s="362" t="s">
        <v>14</v>
      </c>
      <c r="O3" s="362" t="s">
        <v>9</v>
      </c>
      <c r="P3" s="363">
        <v>10</v>
      </c>
      <c r="Q3" s="362">
        <v>1000</v>
      </c>
      <c r="R3" s="365" t="s">
        <v>21</v>
      </c>
      <c r="S3" s="362" t="s">
        <v>8</v>
      </c>
      <c r="T3" s="362" t="s">
        <v>9</v>
      </c>
      <c r="U3" s="363">
        <v>12</v>
      </c>
      <c r="V3" s="366">
        <v>600</v>
      </c>
      <c r="W3" s="369" t="s">
        <v>7</v>
      </c>
      <c r="X3" s="370" t="s">
        <v>8</v>
      </c>
      <c r="Y3" s="370" t="s">
        <v>9</v>
      </c>
      <c r="Z3" s="371">
        <v>10</v>
      </c>
      <c r="AA3" s="372">
        <v>500</v>
      </c>
      <c r="AB3" s="407" t="e">
        <f>+L3+Q3+V3+#REF!+AA3</f>
        <v>#REF!</v>
      </c>
    </row>
    <row r="4" spans="1:28" ht="24" hidden="1" x14ac:dyDescent="0.15">
      <c r="A4" s="357">
        <v>1.58</v>
      </c>
      <c r="B4" s="357">
        <v>4.2</v>
      </c>
      <c r="C4" s="357">
        <v>9.8000000000000007</v>
      </c>
      <c r="D4" s="357">
        <v>17.3</v>
      </c>
      <c r="E4" s="436"/>
      <c r="F4" s="358">
        <v>34</v>
      </c>
      <c r="G4" s="9"/>
      <c r="H4" s="376" t="s">
        <v>10</v>
      </c>
      <c r="I4" s="374" t="s">
        <v>11</v>
      </c>
      <c r="J4" s="374"/>
      <c r="K4" s="375">
        <v>50</v>
      </c>
      <c r="L4" s="374"/>
      <c r="M4" s="376" t="s">
        <v>15</v>
      </c>
      <c r="N4" s="377" t="s">
        <v>11</v>
      </c>
      <c r="O4" s="377"/>
      <c r="P4" s="378">
        <v>1.25</v>
      </c>
      <c r="Q4" s="377"/>
      <c r="R4" s="376" t="s">
        <v>16</v>
      </c>
      <c r="S4" s="377" t="s">
        <v>11</v>
      </c>
      <c r="T4" s="377"/>
      <c r="U4" s="378">
        <v>45</v>
      </c>
      <c r="V4" s="377"/>
      <c r="W4" s="382" t="s">
        <v>27</v>
      </c>
      <c r="X4" s="383" t="s">
        <v>11</v>
      </c>
      <c r="Y4" s="383"/>
      <c r="Z4" s="394">
        <v>55</v>
      </c>
      <c r="AA4" s="384"/>
      <c r="AB4" s="407"/>
    </row>
    <row r="5" spans="1:28" ht="18.75" hidden="1" x14ac:dyDescent="0.15">
      <c r="A5" s="357">
        <v>2.02</v>
      </c>
      <c r="B5" s="357">
        <v>4.28</v>
      </c>
      <c r="C5" s="357">
        <v>9.24</v>
      </c>
      <c r="D5" s="357">
        <v>18</v>
      </c>
      <c r="E5" s="436"/>
      <c r="F5" s="358">
        <v>35</v>
      </c>
      <c r="G5" s="9"/>
      <c r="H5" s="373"/>
      <c r="I5" s="374"/>
      <c r="J5" s="374"/>
      <c r="K5" s="385"/>
      <c r="L5" s="374"/>
      <c r="M5" s="386"/>
      <c r="N5" s="377"/>
      <c r="O5" s="377"/>
      <c r="P5" s="381"/>
      <c r="Q5" s="377"/>
      <c r="R5" s="376"/>
      <c r="S5" s="377"/>
      <c r="T5" s="377"/>
      <c r="U5" s="381"/>
      <c r="V5" s="377"/>
      <c r="W5" s="376"/>
      <c r="X5" s="377"/>
      <c r="Y5" s="377"/>
      <c r="Z5" s="381"/>
      <c r="AA5" s="374"/>
      <c r="AB5" s="407"/>
    </row>
    <row r="6" spans="1:28" ht="18.75" hidden="1" x14ac:dyDescent="0.15">
      <c r="A6" s="357">
        <v>2.06</v>
      </c>
      <c r="B6" s="357">
        <v>4.3600000000000003</v>
      </c>
      <c r="C6" s="357">
        <v>9.4</v>
      </c>
      <c r="D6" s="357">
        <v>18.3</v>
      </c>
      <c r="E6" s="436"/>
      <c r="F6" s="358">
        <v>36</v>
      </c>
      <c r="G6" s="9"/>
      <c r="H6" s="373"/>
      <c r="I6" s="374"/>
      <c r="J6" s="374"/>
      <c r="K6" s="385"/>
      <c r="L6" s="374"/>
      <c r="M6" s="386"/>
      <c r="N6" s="377"/>
      <c r="O6" s="377"/>
      <c r="P6" s="381"/>
      <c r="Q6" s="377"/>
      <c r="R6" s="376"/>
      <c r="S6" s="377"/>
      <c r="T6" s="377"/>
      <c r="U6" s="381"/>
      <c r="V6" s="377"/>
      <c r="W6" s="376"/>
      <c r="X6" s="377"/>
      <c r="Y6" s="377"/>
      <c r="Z6" s="381"/>
      <c r="AA6" s="374"/>
      <c r="AB6" s="407"/>
    </row>
    <row r="7" spans="1:28" ht="18.75" hidden="1" x14ac:dyDescent="0.15">
      <c r="A7" s="359">
        <v>2.1</v>
      </c>
      <c r="B7" s="359">
        <v>4.42</v>
      </c>
      <c r="C7" s="359">
        <v>9.56</v>
      </c>
      <c r="D7" s="359">
        <v>19</v>
      </c>
      <c r="E7" s="437"/>
      <c r="F7" s="360">
        <v>37</v>
      </c>
      <c r="G7" s="10"/>
      <c r="H7" s="387"/>
      <c r="I7" s="388"/>
      <c r="J7" s="388"/>
      <c r="K7" s="389"/>
      <c r="L7" s="388"/>
      <c r="M7" s="390"/>
      <c r="N7" s="391"/>
      <c r="O7" s="391"/>
      <c r="P7" s="392"/>
      <c r="Q7" s="391"/>
      <c r="R7" s="393"/>
      <c r="S7" s="391"/>
      <c r="T7" s="391"/>
      <c r="U7" s="392"/>
      <c r="V7" s="391"/>
      <c r="W7" s="393"/>
      <c r="X7" s="391"/>
      <c r="Y7" s="391"/>
      <c r="Z7" s="392"/>
      <c r="AA7" s="388"/>
      <c r="AB7" s="408"/>
    </row>
    <row r="8" spans="1:28" ht="24" x14ac:dyDescent="0.15">
      <c r="A8" s="93">
        <v>2.14</v>
      </c>
      <c r="B8" s="93">
        <v>4.5</v>
      </c>
      <c r="C8" s="93">
        <v>10.119999999999999</v>
      </c>
      <c r="D8" s="93">
        <v>19.3</v>
      </c>
      <c r="E8" s="438">
        <v>40</v>
      </c>
      <c r="F8" s="94">
        <v>38</v>
      </c>
      <c r="G8" s="4"/>
      <c r="H8" s="304" t="s">
        <v>7</v>
      </c>
      <c r="I8" s="305" t="s">
        <v>8</v>
      </c>
      <c r="J8" s="305" t="s">
        <v>9</v>
      </c>
      <c r="K8" s="307">
        <v>5</v>
      </c>
      <c r="L8" s="308">
        <f>250+200+250</f>
        <v>700</v>
      </c>
      <c r="M8" s="304" t="s">
        <v>38</v>
      </c>
      <c r="N8" s="305">
        <v>50</v>
      </c>
      <c r="O8" s="305" t="s">
        <v>9</v>
      </c>
      <c r="P8" s="307">
        <v>5</v>
      </c>
      <c r="Q8" s="308">
        <f>250+800+600</f>
        <v>1650</v>
      </c>
      <c r="R8" s="309" t="s">
        <v>35</v>
      </c>
      <c r="S8" s="305">
        <v>200</v>
      </c>
      <c r="T8" s="305" t="s">
        <v>9</v>
      </c>
      <c r="U8" s="307">
        <v>1</v>
      </c>
      <c r="V8" s="17">
        <v>200</v>
      </c>
      <c r="W8" s="352" t="s">
        <v>7</v>
      </c>
      <c r="X8" s="353">
        <v>50</v>
      </c>
      <c r="Y8" s="353" t="s">
        <v>9</v>
      </c>
      <c r="Z8" s="354">
        <v>5</v>
      </c>
      <c r="AA8" s="19">
        <f>250+200</f>
        <v>450</v>
      </c>
      <c r="AB8" s="409">
        <f>+L8+Q8+V8+AA8</f>
        <v>3000</v>
      </c>
    </row>
    <row r="9" spans="1:28" ht="24" x14ac:dyDescent="0.15">
      <c r="A9" s="95">
        <v>2.1800000000000002</v>
      </c>
      <c r="B9" s="95">
        <v>4.58</v>
      </c>
      <c r="C9" s="95">
        <v>10.28</v>
      </c>
      <c r="D9" s="95">
        <v>20</v>
      </c>
      <c r="E9" s="439"/>
      <c r="F9" s="96">
        <v>39</v>
      </c>
      <c r="G9" s="4"/>
      <c r="H9" s="14"/>
      <c r="I9" s="15" t="s">
        <v>11</v>
      </c>
      <c r="J9" s="15"/>
      <c r="K9" s="307">
        <v>55</v>
      </c>
      <c r="L9" s="17"/>
      <c r="M9" s="14"/>
      <c r="N9" s="15" t="s">
        <v>11</v>
      </c>
      <c r="O9" s="15"/>
      <c r="P9" s="456">
        <v>1</v>
      </c>
      <c r="Q9" s="17"/>
      <c r="R9" s="14" t="s">
        <v>36</v>
      </c>
      <c r="S9" s="15"/>
      <c r="T9" s="15"/>
      <c r="U9" s="307"/>
      <c r="V9" s="17"/>
      <c r="W9" s="152"/>
      <c r="X9" s="153"/>
      <c r="Y9" s="153"/>
      <c r="Z9" s="223">
        <v>1</v>
      </c>
      <c r="AA9" s="20"/>
      <c r="AB9" s="409"/>
    </row>
    <row r="10" spans="1:28" ht="24" x14ac:dyDescent="0.15">
      <c r="A10" s="95">
        <v>2.2200000000000002</v>
      </c>
      <c r="B10" s="95">
        <v>5.0599999999999996</v>
      </c>
      <c r="C10" s="95">
        <v>10.44</v>
      </c>
      <c r="D10" s="95">
        <v>20.3</v>
      </c>
      <c r="E10" s="439"/>
      <c r="F10" s="96">
        <v>40</v>
      </c>
      <c r="G10" s="4"/>
      <c r="H10" s="304" t="s">
        <v>33</v>
      </c>
      <c r="I10" s="305" t="s">
        <v>8</v>
      </c>
      <c r="J10" s="305" t="s">
        <v>9</v>
      </c>
      <c r="K10" s="307">
        <v>4</v>
      </c>
      <c r="L10" s="17"/>
      <c r="M10" s="304" t="s">
        <v>7</v>
      </c>
      <c r="N10" s="305">
        <v>200</v>
      </c>
      <c r="O10" s="305" t="s">
        <v>9</v>
      </c>
      <c r="P10" s="307">
        <v>4</v>
      </c>
      <c r="Q10" s="17"/>
      <c r="R10" s="14"/>
      <c r="S10" s="15"/>
      <c r="T10" s="15"/>
      <c r="U10" s="16"/>
      <c r="V10" s="17"/>
      <c r="W10" s="352" t="s">
        <v>7</v>
      </c>
      <c r="X10" s="353">
        <v>50</v>
      </c>
      <c r="Y10" s="353" t="s">
        <v>9</v>
      </c>
      <c r="Z10" s="354">
        <v>4</v>
      </c>
      <c r="AA10" s="6"/>
      <c r="AB10" s="409"/>
    </row>
    <row r="11" spans="1:28" ht="24" x14ac:dyDescent="0.15">
      <c r="A11" s="95">
        <v>2.2599999999999998</v>
      </c>
      <c r="B11" s="95">
        <v>5.14</v>
      </c>
      <c r="C11" s="95">
        <v>11</v>
      </c>
      <c r="D11" s="95">
        <v>21</v>
      </c>
      <c r="E11" s="439"/>
      <c r="F11" s="96">
        <v>41</v>
      </c>
      <c r="G11" s="4"/>
      <c r="H11" s="14"/>
      <c r="I11" s="15" t="s">
        <v>11</v>
      </c>
      <c r="J11" s="15"/>
      <c r="K11" s="456">
        <v>1.1000000000000001</v>
      </c>
      <c r="L11" s="17"/>
      <c r="M11" s="14"/>
      <c r="N11" s="15" t="s">
        <v>11</v>
      </c>
      <c r="O11" s="15"/>
      <c r="P11" s="456">
        <v>3.1</v>
      </c>
      <c r="Q11" s="17"/>
      <c r="R11" s="14"/>
      <c r="S11" s="15"/>
      <c r="T11" s="15"/>
      <c r="U11" s="16"/>
      <c r="V11" s="17"/>
      <c r="W11" s="152"/>
      <c r="X11" s="153"/>
      <c r="Y11" s="153"/>
      <c r="Z11" s="223">
        <v>1.05</v>
      </c>
      <c r="AA11" s="6"/>
      <c r="AB11" s="409"/>
    </row>
    <row r="12" spans="1:28" ht="24" x14ac:dyDescent="0.15">
      <c r="A12" s="97">
        <v>2.2999999999999998</v>
      </c>
      <c r="B12" s="97">
        <v>5.22</v>
      </c>
      <c r="C12" s="97">
        <v>11.16</v>
      </c>
      <c r="D12" s="97">
        <v>21.3</v>
      </c>
      <c r="E12" s="440"/>
      <c r="F12" s="98">
        <v>42</v>
      </c>
      <c r="G12" s="4"/>
      <c r="H12" s="304" t="s">
        <v>7</v>
      </c>
      <c r="I12" s="305" t="s">
        <v>8</v>
      </c>
      <c r="J12" s="305" t="s">
        <v>9</v>
      </c>
      <c r="K12" s="307">
        <v>5</v>
      </c>
      <c r="L12" s="17"/>
      <c r="M12" s="304" t="s">
        <v>7</v>
      </c>
      <c r="N12" s="305">
        <v>100</v>
      </c>
      <c r="O12" s="305" t="s">
        <v>9</v>
      </c>
      <c r="P12" s="307">
        <v>6</v>
      </c>
      <c r="Q12" s="17"/>
      <c r="R12" s="14"/>
      <c r="S12" s="15"/>
      <c r="T12" s="15"/>
      <c r="U12" s="16"/>
      <c r="V12" s="17"/>
      <c r="W12" s="14"/>
      <c r="X12" s="15"/>
      <c r="Y12" s="15"/>
      <c r="Z12" s="16"/>
      <c r="AA12" s="6"/>
      <c r="AB12" s="410"/>
    </row>
    <row r="13" spans="1:28" ht="24" x14ac:dyDescent="0.15">
      <c r="A13" s="453"/>
      <c r="B13" s="453"/>
      <c r="C13" s="453"/>
      <c r="D13" s="453"/>
      <c r="E13" s="454"/>
      <c r="F13" s="455"/>
      <c r="G13" s="4"/>
      <c r="H13" s="14"/>
      <c r="I13" s="15" t="s">
        <v>11</v>
      </c>
      <c r="J13" s="15"/>
      <c r="K13" s="307">
        <v>50</v>
      </c>
      <c r="L13" s="17"/>
      <c r="M13" s="18"/>
      <c r="N13" s="15" t="s">
        <v>11</v>
      </c>
      <c r="O13" s="15"/>
      <c r="P13" s="307">
        <v>1.35</v>
      </c>
      <c r="Q13" s="17"/>
      <c r="R13" s="14"/>
      <c r="S13" s="15"/>
      <c r="T13" s="15"/>
      <c r="U13" s="16"/>
      <c r="V13" s="17"/>
      <c r="W13" s="14"/>
      <c r="X13" s="15"/>
      <c r="Y13" s="15"/>
      <c r="Z13" s="16"/>
      <c r="AA13" s="6"/>
      <c r="AB13" s="16"/>
    </row>
    <row r="14" spans="1:28" ht="24" x14ac:dyDescent="0.15">
      <c r="A14" s="99">
        <v>2.34</v>
      </c>
      <c r="B14" s="99">
        <v>5.3</v>
      </c>
      <c r="C14" s="99">
        <v>11.32</v>
      </c>
      <c r="D14" s="99">
        <v>22</v>
      </c>
      <c r="E14" s="441">
        <v>45</v>
      </c>
      <c r="F14" s="100">
        <v>43</v>
      </c>
      <c r="G14" s="13"/>
      <c r="H14" s="301" t="s">
        <v>7</v>
      </c>
      <c r="I14" s="302" t="s">
        <v>8</v>
      </c>
      <c r="J14" s="302" t="s">
        <v>9</v>
      </c>
      <c r="K14" s="310">
        <v>9</v>
      </c>
      <c r="L14" s="302">
        <v>450</v>
      </c>
      <c r="M14" s="311" t="s">
        <v>20</v>
      </c>
      <c r="N14" s="302" t="s">
        <v>14</v>
      </c>
      <c r="O14" s="302" t="s">
        <v>9</v>
      </c>
      <c r="P14" s="310">
        <v>8</v>
      </c>
      <c r="Q14" s="302">
        <v>800</v>
      </c>
      <c r="R14" s="311" t="s">
        <v>21</v>
      </c>
      <c r="S14" s="302" t="s">
        <v>8</v>
      </c>
      <c r="T14" s="302" t="s">
        <v>9</v>
      </c>
      <c r="U14" s="310">
        <v>10</v>
      </c>
      <c r="V14" s="21">
        <v>500</v>
      </c>
      <c r="W14" s="224" t="s">
        <v>7</v>
      </c>
      <c r="X14" s="225" t="s">
        <v>8</v>
      </c>
      <c r="Y14" s="225" t="s">
        <v>9</v>
      </c>
      <c r="Z14" s="226">
        <v>8</v>
      </c>
      <c r="AA14" s="23">
        <v>400</v>
      </c>
      <c r="AB14" s="411" t="e">
        <f>+L14+Q14+V14+#REF!+AA14</f>
        <v>#REF!</v>
      </c>
    </row>
    <row r="15" spans="1:28" ht="24" x14ac:dyDescent="0.15">
      <c r="A15" s="101">
        <v>2.38</v>
      </c>
      <c r="B15" s="101">
        <v>5.38</v>
      </c>
      <c r="C15" s="101">
        <v>11.48</v>
      </c>
      <c r="D15" s="101">
        <v>22.3</v>
      </c>
      <c r="E15" s="442"/>
      <c r="F15" s="102">
        <v>44</v>
      </c>
      <c r="G15" s="9"/>
      <c r="H15" s="154" t="s">
        <v>10</v>
      </c>
      <c r="I15" s="25" t="s">
        <v>11</v>
      </c>
      <c r="J15" s="25"/>
      <c r="K15" s="312">
        <v>1</v>
      </c>
      <c r="L15" s="26"/>
      <c r="M15" s="154" t="s">
        <v>15</v>
      </c>
      <c r="N15" s="25" t="s">
        <v>11</v>
      </c>
      <c r="O15" s="25"/>
      <c r="P15" s="313">
        <v>1.45</v>
      </c>
      <c r="Q15" s="25"/>
      <c r="R15" s="154" t="s">
        <v>16</v>
      </c>
      <c r="S15" s="25" t="s">
        <v>11</v>
      </c>
      <c r="T15" s="25"/>
      <c r="U15" s="313">
        <v>55</v>
      </c>
      <c r="V15" s="25"/>
      <c r="W15" s="156" t="s">
        <v>27</v>
      </c>
      <c r="X15" s="157" t="s">
        <v>11</v>
      </c>
      <c r="Y15" s="157"/>
      <c r="Z15" s="227">
        <v>1.05</v>
      </c>
      <c r="AA15" s="27"/>
      <c r="AB15" s="412"/>
    </row>
    <row r="16" spans="1:28" ht="18.75" x14ac:dyDescent="0.15">
      <c r="A16" s="101">
        <v>2.42</v>
      </c>
      <c r="B16" s="101">
        <v>5.46</v>
      </c>
      <c r="C16" s="101">
        <v>12.04</v>
      </c>
      <c r="D16" s="101">
        <v>23</v>
      </c>
      <c r="E16" s="442"/>
      <c r="F16" s="102">
        <v>45</v>
      </c>
      <c r="G16" s="9"/>
      <c r="H16" s="154"/>
      <c r="I16" s="25"/>
      <c r="J16" s="25"/>
      <c r="K16" s="155"/>
      <c r="L16" s="25"/>
      <c r="M16" s="158"/>
      <c r="N16" s="25"/>
      <c r="O16" s="25"/>
      <c r="P16" s="155"/>
      <c r="Q16" s="25"/>
      <c r="R16" s="154"/>
      <c r="S16" s="25"/>
      <c r="T16" s="25"/>
      <c r="U16" s="155"/>
      <c r="V16" s="25"/>
      <c r="W16" s="154"/>
      <c r="X16" s="25"/>
      <c r="Y16" s="25"/>
      <c r="Z16" s="155"/>
      <c r="AA16" s="24"/>
      <c r="AB16" s="412"/>
    </row>
    <row r="17" spans="1:28" ht="18.75" x14ac:dyDescent="0.15">
      <c r="A17" s="101">
        <v>2.46</v>
      </c>
      <c r="B17" s="101">
        <v>5.54</v>
      </c>
      <c r="C17" s="101">
        <v>12.2</v>
      </c>
      <c r="D17" s="101">
        <v>23.3</v>
      </c>
      <c r="E17" s="442"/>
      <c r="F17" s="102">
        <v>46</v>
      </c>
      <c r="G17" s="9"/>
      <c r="H17" s="154"/>
      <c r="I17" s="25"/>
      <c r="J17" s="25"/>
      <c r="K17" s="155"/>
      <c r="L17" s="25"/>
      <c r="M17" s="158"/>
      <c r="N17" s="25"/>
      <c r="O17" s="25"/>
      <c r="P17" s="155"/>
      <c r="Q17" s="25"/>
      <c r="R17" s="154"/>
      <c r="S17" s="25"/>
      <c r="T17" s="25"/>
      <c r="U17" s="155"/>
      <c r="V17" s="25"/>
      <c r="W17" s="154"/>
      <c r="X17" s="25"/>
      <c r="Y17" s="25"/>
      <c r="Z17" s="155"/>
      <c r="AA17" s="24"/>
      <c r="AB17" s="412"/>
    </row>
    <row r="18" spans="1:28" ht="18.75" x14ac:dyDescent="0.15">
      <c r="A18" s="101">
        <v>2.5</v>
      </c>
      <c r="B18" s="101">
        <v>6.02</v>
      </c>
      <c r="C18" s="101">
        <v>12.36</v>
      </c>
      <c r="D18" s="101">
        <v>24</v>
      </c>
      <c r="E18" s="443"/>
      <c r="F18" s="102">
        <v>47</v>
      </c>
      <c r="G18" s="9"/>
      <c r="H18" s="154"/>
      <c r="I18" s="25"/>
      <c r="J18" s="25"/>
      <c r="K18" s="155"/>
      <c r="L18" s="25"/>
      <c r="M18" s="158"/>
      <c r="N18" s="25"/>
      <c r="O18" s="25"/>
      <c r="P18" s="155"/>
      <c r="Q18" s="25"/>
      <c r="R18" s="154"/>
      <c r="S18" s="25"/>
      <c r="T18" s="25"/>
      <c r="U18" s="155"/>
      <c r="V18" s="25"/>
      <c r="W18" s="154"/>
      <c r="X18" s="25"/>
      <c r="Y18" s="25"/>
      <c r="Z18" s="155"/>
      <c r="AA18" s="24"/>
      <c r="AB18" s="412"/>
    </row>
    <row r="19" spans="1:28" ht="21" x14ac:dyDescent="0.15">
      <c r="A19" s="119"/>
      <c r="B19" s="119"/>
      <c r="C19" s="119"/>
      <c r="D19" s="119"/>
      <c r="E19" s="347"/>
      <c r="F19" s="120"/>
      <c r="G19" s="10"/>
      <c r="H19" s="159"/>
      <c r="I19" s="29"/>
      <c r="J19" s="29"/>
      <c r="K19" s="160"/>
      <c r="L19" s="29"/>
      <c r="M19" s="161"/>
      <c r="N19" s="29"/>
      <c r="O19" s="29"/>
      <c r="P19" s="160"/>
      <c r="Q19" s="29"/>
      <c r="R19" s="159"/>
      <c r="S19" s="29"/>
      <c r="T19" s="29"/>
      <c r="U19" s="160"/>
      <c r="V19" s="29"/>
      <c r="W19" s="159"/>
      <c r="X19" s="29"/>
      <c r="Y19" s="29"/>
      <c r="Z19" s="160"/>
      <c r="AA19" s="28"/>
      <c r="AB19" s="413"/>
    </row>
    <row r="20" spans="1:28" ht="24" x14ac:dyDescent="0.15">
      <c r="A20" s="123">
        <v>2.54</v>
      </c>
      <c r="B20" s="123">
        <v>6.1</v>
      </c>
      <c r="C20" s="123">
        <v>12.52</v>
      </c>
      <c r="D20" s="123">
        <v>24.3</v>
      </c>
      <c r="E20" s="444">
        <v>50</v>
      </c>
      <c r="F20" s="124">
        <v>48</v>
      </c>
      <c r="G20" s="13"/>
      <c r="H20" s="294" t="s">
        <v>7</v>
      </c>
      <c r="I20" s="295" t="s">
        <v>8</v>
      </c>
      <c r="J20" s="295" t="s">
        <v>9</v>
      </c>
      <c r="K20" s="314">
        <v>8</v>
      </c>
      <c r="L20" s="295">
        <v>400</v>
      </c>
      <c r="M20" s="315" t="s">
        <v>20</v>
      </c>
      <c r="N20" s="295" t="s">
        <v>14</v>
      </c>
      <c r="O20" s="295" t="s">
        <v>9</v>
      </c>
      <c r="P20" s="314">
        <v>7</v>
      </c>
      <c r="Q20" s="295">
        <v>700</v>
      </c>
      <c r="R20" s="315" t="s">
        <v>21</v>
      </c>
      <c r="S20" s="295" t="s">
        <v>8</v>
      </c>
      <c r="T20" s="295" t="s">
        <v>9</v>
      </c>
      <c r="U20" s="314">
        <v>9</v>
      </c>
      <c r="V20" s="30">
        <v>450</v>
      </c>
      <c r="W20" s="228" t="s">
        <v>7</v>
      </c>
      <c r="X20" s="229" t="s">
        <v>8</v>
      </c>
      <c r="Y20" s="229" t="s">
        <v>9</v>
      </c>
      <c r="Z20" s="230">
        <v>8</v>
      </c>
      <c r="AA20" s="32">
        <v>400</v>
      </c>
      <c r="AB20" s="414" t="e">
        <f>+AA20+#REF!+V20+Q20+L20</f>
        <v>#REF!</v>
      </c>
    </row>
    <row r="21" spans="1:28" ht="24" x14ac:dyDescent="0.15">
      <c r="A21" s="103">
        <v>2.58</v>
      </c>
      <c r="B21" s="103">
        <v>6.18</v>
      </c>
      <c r="C21" s="103">
        <v>13.08</v>
      </c>
      <c r="D21" s="103">
        <v>25</v>
      </c>
      <c r="E21" s="445"/>
      <c r="F21" s="104">
        <v>49</v>
      </c>
      <c r="G21" s="9"/>
      <c r="H21" s="162" t="s">
        <v>10</v>
      </c>
      <c r="I21" s="34" t="s">
        <v>11</v>
      </c>
      <c r="J21" s="34"/>
      <c r="K21" s="316">
        <v>1.05</v>
      </c>
      <c r="L21" s="34"/>
      <c r="M21" s="162" t="s">
        <v>15</v>
      </c>
      <c r="N21" s="34" t="s">
        <v>11</v>
      </c>
      <c r="O21" s="34"/>
      <c r="P21" s="316">
        <v>1.55</v>
      </c>
      <c r="Q21" s="34"/>
      <c r="R21" s="162" t="s">
        <v>16</v>
      </c>
      <c r="S21" s="34" t="s">
        <v>11</v>
      </c>
      <c r="T21" s="34"/>
      <c r="U21" s="317">
        <v>1</v>
      </c>
      <c r="V21" s="35"/>
      <c r="W21" s="164" t="s">
        <v>27</v>
      </c>
      <c r="X21" s="165" t="s">
        <v>11</v>
      </c>
      <c r="Y21" s="165"/>
      <c r="Z21" s="231">
        <v>1.1000000000000001</v>
      </c>
      <c r="AA21" s="36"/>
      <c r="AB21" s="415"/>
    </row>
    <row r="22" spans="1:28" ht="18.75" x14ac:dyDescent="0.15">
      <c r="A22" s="103">
        <v>3.02</v>
      </c>
      <c r="B22" s="103">
        <v>6.26</v>
      </c>
      <c r="C22" s="103">
        <v>13.24</v>
      </c>
      <c r="D22" s="103">
        <v>25.3</v>
      </c>
      <c r="E22" s="445"/>
      <c r="F22" s="104">
        <v>50</v>
      </c>
      <c r="G22" s="9"/>
      <c r="H22" s="162"/>
      <c r="I22" s="34"/>
      <c r="J22" s="34"/>
      <c r="K22" s="163"/>
      <c r="L22" s="34"/>
      <c r="M22" s="166"/>
      <c r="N22" s="34"/>
      <c r="O22" s="34"/>
      <c r="P22" s="163"/>
      <c r="Q22" s="34"/>
      <c r="R22" s="162"/>
      <c r="S22" s="34"/>
      <c r="T22" s="34"/>
      <c r="U22" s="163"/>
      <c r="V22" s="34"/>
      <c r="W22" s="162"/>
      <c r="X22" s="34"/>
      <c r="Y22" s="34"/>
      <c r="Z22" s="163"/>
      <c r="AA22" s="33"/>
      <c r="AB22" s="415"/>
    </row>
    <row r="23" spans="1:28" ht="18.75" x14ac:dyDescent="0.15">
      <c r="A23" s="103">
        <v>3.06</v>
      </c>
      <c r="B23" s="103">
        <v>6.34</v>
      </c>
      <c r="C23" s="103">
        <v>13.4</v>
      </c>
      <c r="D23" s="103">
        <v>26</v>
      </c>
      <c r="E23" s="445"/>
      <c r="F23" s="104">
        <v>51</v>
      </c>
      <c r="G23" s="9"/>
      <c r="H23" s="162"/>
      <c r="I23" s="34"/>
      <c r="J23" s="34"/>
      <c r="K23" s="163"/>
      <c r="L23" s="34"/>
      <c r="M23" s="166"/>
      <c r="N23" s="34"/>
      <c r="O23" s="34"/>
      <c r="P23" s="163"/>
      <c r="Q23" s="34"/>
      <c r="R23" s="162"/>
      <c r="S23" s="34"/>
      <c r="T23" s="34"/>
      <c r="U23" s="163"/>
      <c r="V23" s="34"/>
      <c r="W23" s="162"/>
      <c r="X23" s="34"/>
      <c r="Y23" s="34"/>
      <c r="Z23" s="163"/>
      <c r="AA23" s="33"/>
      <c r="AB23" s="415"/>
    </row>
    <row r="24" spans="1:28" ht="18.75" x14ac:dyDescent="0.15">
      <c r="A24" s="103">
        <v>3.1</v>
      </c>
      <c r="B24" s="103">
        <v>6.42</v>
      </c>
      <c r="C24" s="103">
        <v>13.56</v>
      </c>
      <c r="D24" s="103">
        <v>26.3</v>
      </c>
      <c r="E24" s="445"/>
      <c r="F24" s="104">
        <v>52</v>
      </c>
      <c r="G24" s="9"/>
      <c r="H24" s="162"/>
      <c r="I24" s="34"/>
      <c r="J24" s="34"/>
      <c r="K24" s="163"/>
      <c r="L24" s="34"/>
      <c r="M24" s="166"/>
      <c r="N24" s="34"/>
      <c r="O24" s="34"/>
      <c r="P24" s="163"/>
      <c r="Q24" s="34"/>
      <c r="R24" s="162"/>
      <c r="S24" s="34"/>
      <c r="T24" s="34"/>
      <c r="U24" s="163"/>
      <c r="V24" s="34"/>
      <c r="W24" s="162"/>
      <c r="X24" s="34"/>
      <c r="Y24" s="34"/>
      <c r="Z24" s="163"/>
      <c r="AA24" s="33"/>
      <c r="AB24" s="415"/>
    </row>
    <row r="25" spans="1:28" ht="21" x14ac:dyDescent="0.15">
      <c r="A25" s="125"/>
      <c r="B25" s="125"/>
      <c r="C25" s="125"/>
      <c r="D25" s="125"/>
      <c r="E25" s="348"/>
      <c r="F25" s="126"/>
      <c r="G25" s="10"/>
      <c r="H25" s="167"/>
      <c r="I25" s="38"/>
      <c r="J25" s="38"/>
      <c r="K25" s="168"/>
      <c r="L25" s="38"/>
      <c r="M25" s="169"/>
      <c r="N25" s="38"/>
      <c r="O25" s="38"/>
      <c r="P25" s="168"/>
      <c r="Q25" s="38"/>
      <c r="R25" s="167"/>
      <c r="S25" s="38"/>
      <c r="T25" s="38"/>
      <c r="U25" s="168"/>
      <c r="V25" s="38"/>
      <c r="W25" s="167"/>
      <c r="X25" s="38"/>
      <c r="Y25" s="38"/>
      <c r="Z25" s="168"/>
      <c r="AA25" s="37"/>
      <c r="AB25" s="416"/>
    </row>
    <row r="26" spans="1:28" ht="24" x14ac:dyDescent="0.15">
      <c r="A26" s="121">
        <v>3.14</v>
      </c>
      <c r="B26" s="121">
        <v>6.5</v>
      </c>
      <c r="C26" s="121">
        <v>14.12</v>
      </c>
      <c r="D26" s="121">
        <v>27</v>
      </c>
      <c r="E26" s="446">
        <v>55</v>
      </c>
      <c r="F26" s="122">
        <v>53</v>
      </c>
      <c r="G26" s="13"/>
      <c r="H26" s="287" t="s">
        <v>7</v>
      </c>
      <c r="I26" s="288" t="s">
        <v>8</v>
      </c>
      <c r="J26" s="288" t="s">
        <v>9</v>
      </c>
      <c r="K26" s="318">
        <v>8</v>
      </c>
      <c r="L26" s="288">
        <v>400</v>
      </c>
      <c r="M26" s="319" t="s">
        <v>20</v>
      </c>
      <c r="N26" s="288" t="s">
        <v>14</v>
      </c>
      <c r="O26" s="288" t="s">
        <v>9</v>
      </c>
      <c r="P26" s="318">
        <v>7</v>
      </c>
      <c r="Q26" s="288">
        <v>700</v>
      </c>
      <c r="R26" s="319" t="s">
        <v>21</v>
      </c>
      <c r="S26" s="288" t="s">
        <v>8</v>
      </c>
      <c r="T26" s="288" t="s">
        <v>9</v>
      </c>
      <c r="U26" s="318">
        <v>8</v>
      </c>
      <c r="V26" s="39">
        <v>400</v>
      </c>
      <c r="W26" s="232" t="s">
        <v>7</v>
      </c>
      <c r="X26" s="233" t="s">
        <v>8</v>
      </c>
      <c r="Y26" s="233" t="s">
        <v>9</v>
      </c>
      <c r="Z26" s="234">
        <v>7</v>
      </c>
      <c r="AA26" s="41">
        <v>350</v>
      </c>
      <c r="AB26" s="417" t="e">
        <f>+AA26+#REF!+V26+Q26+L26</f>
        <v>#REF!</v>
      </c>
    </row>
    <row r="27" spans="1:28" ht="24" x14ac:dyDescent="0.15">
      <c r="A27" s="105">
        <v>3.18</v>
      </c>
      <c r="B27" s="105">
        <v>6.58</v>
      </c>
      <c r="C27" s="105">
        <v>14.28</v>
      </c>
      <c r="D27" s="105">
        <v>27.3</v>
      </c>
      <c r="E27" s="447"/>
      <c r="F27" s="106">
        <v>54</v>
      </c>
      <c r="G27" s="9"/>
      <c r="H27" s="170" t="s">
        <v>10</v>
      </c>
      <c r="I27" s="43" t="s">
        <v>11</v>
      </c>
      <c r="J27" s="43"/>
      <c r="K27" s="320">
        <v>1.1000000000000001</v>
      </c>
      <c r="L27" s="44"/>
      <c r="M27" s="170" t="s">
        <v>15</v>
      </c>
      <c r="N27" s="43" t="s">
        <v>11</v>
      </c>
      <c r="O27" s="43"/>
      <c r="P27" s="321">
        <v>2.0499999999999998</v>
      </c>
      <c r="Q27" s="43"/>
      <c r="R27" s="170" t="s">
        <v>16</v>
      </c>
      <c r="S27" s="43" t="s">
        <v>11</v>
      </c>
      <c r="T27" s="43"/>
      <c r="U27" s="321">
        <v>1.05</v>
      </c>
      <c r="V27" s="43"/>
      <c r="W27" s="172" t="s">
        <v>27</v>
      </c>
      <c r="X27" s="173" t="s">
        <v>11</v>
      </c>
      <c r="Y27" s="173"/>
      <c r="Z27" s="235">
        <v>1.1499999999999999</v>
      </c>
      <c r="AA27" s="45"/>
      <c r="AB27" s="418"/>
    </row>
    <row r="28" spans="1:28" ht="18.75" x14ac:dyDescent="0.15">
      <c r="A28" s="105">
        <v>3.22</v>
      </c>
      <c r="B28" s="105">
        <v>7.06</v>
      </c>
      <c r="C28" s="105">
        <v>14.44</v>
      </c>
      <c r="D28" s="105">
        <v>28</v>
      </c>
      <c r="E28" s="447"/>
      <c r="F28" s="106">
        <v>55</v>
      </c>
      <c r="G28" s="9"/>
      <c r="H28" s="170"/>
      <c r="I28" s="43"/>
      <c r="J28" s="43"/>
      <c r="K28" s="171"/>
      <c r="L28" s="43"/>
      <c r="M28" s="174"/>
      <c r="N28" s="43"/>
      <c r="O28" s="43"/>
      <c r="P28" s="171"/>
      <c r="Q28" s="43"/>
      <c r="R28" s="170"/>
      <c r="S28" s="43"/>
      <c r="T28" s="43"/>
      <c r="U28" s="171"/>
      <c r="V28" s="43"/>
      <c r="W28" s="170"/>
      <c r="X28" s="43"/>
      <c r="Y28" s="43"/>
      <c r="Z28" s="171"/>
      <c r="AA28" s="42"/>
      <c r="AB28" s="418"/>
    </row>
    <row r="29" spans="1:28" ht="18.75" x14ac:dyDescent="0.15">
      <c r="A29" s="105">
        <v>3.26</v>
      </c>
      <c r="B29" s="105">
        <v>7.14</v>
      </c>
      <c r="C29" s="105">
        <v>15</v>
      </c>
      <c r="D29" s="105">
        <v>28.3</v>
      </c>
      <c r="E29" s="447"/>
      <c r="F29" s="106">
        <v>56</v>
      </c>
      <c r="G29" s="9"/>
      <c r="H29" s="170"/>
      <c r="I29" s="43"/>
      <c r="J29" s="43"/>
      <c r="K29" s="171"/>
      <c r="L29" s="43"/>
      <c r="M29" s="174"/>
      <c r="N29" s="43"/>
      <c r="O29" s="43"/>
      <c r="P29" s="171"/>
      <c r="Q29" s="43"/>
      <c r="R29" s="170"/>
      <c r="S29" s="43"/>
      <c r="T29" s="43"/>
      <c r="U29" s="171"/>
      <c r="V29" s="43"/>
      <c r="W29" s="170"/>
      <c r="X29" s="43"/>
      <c r="Y29" s="43"/>
      <c r="Z29" s="171"/>
      <c r="AA29" s="42"/>
      <c r="AB29" s="418"/>
    </row>
    <row r="30" spans="1:28" ht="18.75" x14ac:dyDescent="0.15">
      <c r="A30" s="105">
        <v>3.3</v>
      </c>
      <c r="B30" s="105">
        <v>7.22</v>
      </c>
      <c r="C30" s="105">
        <v>15.16</v>
      </c>
      <c r="D30" s="105">
        <v>29</v>
      </c>
      <c r="E30" s="447"/>
      <c r="F30" s="106">
        <v>57</v>
      </c>
      <c r="G30" s="9"/>
      <c r="H30" s="170"/>
      <c r="I30" s="43"/>
      <c r="J30" s="43"/>
      <c r="K30" s="171"/>
      <c r="L30" s="43"/>
      <c r="M30" s="174"/>
      <c r="N30" s="43"/>
      <c r="O30" s="43"/>
      <c r="P30" s="171"/>
      <c r="Q30" s="43"/>
      <c r="R30" s="170"/>
      <c r="S30" s="43"/>
      <c r="T30" s="43"/>
      <c r="U30" s="171"/>
      <c r="V30" s="43"/>
      <c r="W30" s="170"/>
      <c r="X30" s="43"/>
      <c r="Y30" s="43"/>
      <c r="Z30" s="171"/>
      <c r="AA30" s="42"/>
      <c r="AB30" s="418"/>
    </row>
    <row r="31" spans="1:28" ht="21" x14ac:dyDescent="0.15">
      <c r="A31" s="127"/>
      <c r="B31" s="127"/>
      <c r="C31" s="127"/>
      <c r="D31" s="127"/>
      <c r="E31" s="349"/>
      <c r="F31" s="128"/>
      <c r="G31" s="10"/>
      <c r="H31" s="175"/>
      <c r="I31" s="47"/>
      <c r="J31" s="47"/>
      <c r="K31" s="176"/>
      <c r="L31" s="47"/>
      <c r="M31" s="177"/>
      <c r="N31" s="47"/>
      <c r="O31" s="47"/>
      <c r="P31" s="176"/>
      <c r="Q31" s="47"/>
      <c r="R31" s="175"/>
      <c r="S31" s="47"/>
      <c r="T31" s="47"/>
      <c r="U31" s="176"/>
      <c r="V31" s="47"/>
      <c r="W31" s="175"/>
      <c r="X31" s="47"/>
      <c r="Y31" s="47"/>
      <c r="Z31" s="176"/>
      <c r="AA31" s="46"/>
      <c r="AB31" s="419"/>
    </row>
    <row r="32" spans="1:28" ht="24" x14ac:dyDescent="0.15">
      <c r="A32" s="131">
        <v>3.34</v>
      </c>
      <c r="B32" s="131">
        <v>7.3</v>
      </c>
      <c r="C32" s="131">
        <v>15.32</v>
      </c>
      <c r="D32" s="131">
        <v>29.3</v>
      </c>
      <c r="E32" s="448">
        <v>1</v>
      </c>
      <c r="F32" s="132">
        <v>58</v>
      </c>
      <c r="G32" s="13"/>
      <c r="H32" s="276" t="s">
        <v>7</v>
      </c>
      <c r="I32" s="277" t="s">
        <v>8</v>
      </c>
      <c r="J32" s="277" t="s">
        <v>9</v>
      </c>
      <c r="K32" s="322">
        <v>7</v>
      </c>
      <c r="L32" s="277">
        <v>350</v>
      </c>
      <c r="M32" s="323" t="s">
        <v>20</v>
      </c>
      <c r="N32" s="277" t="s">
        <v>14</v>
      </c>
      <c r="O32" s="277" t="s">
        <v>9</v>
      </c>
      <c r="P32" s="322">
        <v>6</v>
      </c>
      <c r="Q32" s="277">
        <v>600</v>
      </c>
      <c r="R32" s="323" t="s">
        <v>21</v>
      </c>
      <c r="S32" s="277" t="s">
        <v>8</v>
      </c>
      <c r="T32" s="277" t="s">
        <v>9</v>
      </c>
      <c r="U32" s="322">
        <v>8</v>
      </c>
      <c r="V32" s="48">
        <v>400</v>
      </c>
      <c r="W32" s="236" t="s">
        <v>7</v>
      </c>
      <c r="X32" s="237" t="s">
        <v>8</v>
      </c>
      <c r="Y32" s="237" t="s">
        <v>9</v>
      </c>
      <c r="Z32" s="238">
        <v>7</v>
      </c>
      <c r="AA32" s="50">
        <v>350</v>
      </c>
      <c r="AB32" s="420" t="e">
        <f>+AA32+#REF!+V32+Q32+L32</f>
        <v>#REF!</v>
      </c>
    </row>
    <row r="33" spans="1:28" ht="24" x14ac:dyDescent="0.15">
      <c r="A33" s="107">
        <v>3.38</v>
      </c>
      <c r="B33" s="107">
        <v>7.38</v>
      </c>
      <c r="C33" s="107">
        <v>15.48</v>
      </c>
      <c r="D33" s="107">
        <v>30</v>
      </c>
      <c r="E33" s="449"/>
      <c r="F33" s="108">
        <v>59</v>
      </c>
      <c r="G33" s="9"/>
      <c r="H33" s="178" t="s">
        <v>10</v>
      </c>
      <c r="I33" s="52" t="s">
        <v>11</v>
      </c>
      <c r="J33" s="52"/>
      <c r="K33" s="324">
        <v>1.1499999999999999</v>
      </c>
      <c r="L33" s="52"/>
      <c r="M33" s="178" t="s">
        <v>15</v>
      </c>
      <c r="N33" s="52" t="s">
        <v>11</v>
      </c>
      <c r="O33" s="52"/>
      <c r="P33" s="324">
        <v>2.15</v>
      </c>
      <c r="Q33" s="52"/>
      <c r="R33" s="178" t="s">
        <v>16</v>
      </c>
      <c r="S33" s="52" t="s">
        <v>11</v>
      </c>
      <c r="T33" s="52"/>
      <c r="U33" s="325">
        <v>1.1000000000000001</v>
      </c>
      <c r="V33" s="53"/>
      <c r="W33" s="180" t="s">
        <v>27</v>
      </c>
      <c r="X33" s="181" t="s">
        <v>11</v>
      </c>
      <c r="Y33" s="181"/>
      <c r="Z33" s="239">
        <v>1.2</v>
      </c>
      <c r="AA33" s="54"/>
      <c r="AB33" s="421"/>
    </row>
    <row r="34" spans="1:28" ht="18.75" x14ac:dyDescent="0.15">
      <c r="A34" s="107">
        <v>3.42</v>
      </c>
      <c r="B34" s="107">
        <v>7.46</v>
      </c>
      <c r="C34" s="107">
        <v>16.04</v>
      </c>
      <c r="D34" s="107">
        <v>30.3</v>
      </c>
      <c r="E34" s="449"/>
      <c r="F34" s="107">
        <v>1</v>
      </c>
      <c r="G34" s="9"/>
      <c r="H34" s="178"/>
      <c r="I34" s="52"/>
      <c r="J34" s="52"/>
      <c r="K34" s="179"/>
      <c r="L34" s="52"/>
      <c r="M34" s="182"/>
      <c r="N34" s="52"/>
      <c r="O34" s="52"/>
      <c r="P34" s="179"/>
      <c r="Q34" s="52"/>
      <c r="R34" s="178"/>
      <c r="S34" s="52"/>
      <c r="T34" s="52"/>
      <c r="U34" s="179"/>
      <c r="V34" s="52"/>
      <c r="W34" s="178"/>
      <c r="X34" s="52"/>
      <c r="Y34" s="52"/>
      <c r="Z34" s="179"/>
      <c r="AA34" s="51"/>
      <c r="AB34" s="421"/>
    </row>
    <row r="35" spans="1:28" ht="18.75" x14ac:dyDescent="0.15">
      <c r="A35" s="107">
        <v>3.46</v>
      </c>
      <c r="B35" s="107">
        <v>7.54</v>
      </c>
      <c r="C35" s="107">
        <v>16.2</v>
      </c>
      <c r="D35" s="107">
        <v>31</v>
      </c>
      <c r="E35" s="449"/>
      <c r="F35" s="108">
        <v>1.01</v>
      </c>
      <c r="G35" s="9"/>
      <c r="H35" s="178"/>
      <c r="I35" s="52"/>
      <c r="J35" s="52"/>
      <c r="K35" s="179"/>
      <c r="L35" s="52"/>
      <c r="M35" s="182"/>
      <c r="N35" s="52"/>
      <c r="O35" s="52"/>
      <c r="P35" s="179"/>
      <c r="Q35" s="52"/>
      <c r="R35" s="178"/>
      <c r="S35" s="52"/>
      <c r="T35" s="52"/>
      <c r="U35" s="179"/>
      <c r="V35" s="52"/>
      <c r="W35" s="178"/>
      <c r="X35" s="52"/>
      <c r="Y35" s="52"/>
      <c r="Z35" s="179"/>
      <c r="AA35" s="51"/>
      <c r="AB35" s="421"/>
    </row>
    <row r="36" spans="1:28" ht="18.75" x14ac:dyDescent="0.15">
      <c r="A36" s="107">
        <v>3.5</v>
      </c>
      <c r="B36" s="107">
        <v>8.02</v>
      </c>
      <c r="C36" s="107">
        <v>16.36</v>
      </c>
      <c r="D36" s="107">
        <v>31.3</v>
      </c>
      <c r="E36" s="449"/>
      <c r="F36" s="108">
        <v>1.02</v>
      </c>
      <c r="G36" s="9"/>
      <c r="H36" s="178"/>
      <c r="I36" s="52"/>
      <c r="J36" s="52"/>
      <c r="K36" s="179"/>
      <c r="L36" s="52"/>
      <c r="M36" s="182"/>
      <c r="N36" s="52"/>
      <c r="O36" s="52"/>
      <c r="P36" s="179"/>
      <c r="Q36" s="52"/>
      <c r="R36" s="178"/>
      <c r="S36" s="52"/>
      <c r="T36" s="52"/>
      <c r="U36" s="179"/>
      <c r="V36" s="52"/>
      <c r="W36" s="178"/>
      <c r="X36" s="52"/>
      <c r="Y36" s="52"/>
      <c r="Z36" s="179"/>
      <c r="AA36" s="51"/>
      <c r="AB36" s="421"/>
    </row>
    <row r="37" spans="1:28" ht="21" x14ac:dyDescent="0.15">
      <c r="A37" s="133"/>
      <c r="B37" s="133"/>
      <c r="C37" s="133"/>
      <c r="D37" s="133"/>
      <c r="E37" s="350"/>
      <c r="F37" s="134"/>
      <c r="G37" s="10"/>
      <c r="H37" s="183"/>
      <c r="I37" s="56"/>
      <c r="J37" s="56"/>
      <c r="K37" s="184"/>
      <c r="L37" s="56"/>
      <c r="M37" s="185"/>
      <c r="N37" s="56"/>
      <c r="O37" s="56"/>
      <c r="P37" s="184"/>
      <c r="Q37" s="56"/>
      <c r="R37" s="183"/>
      <c r="S37" s="56"/>
      <c r="T37" s="56"/>
      <c r="U37" s="184"/>
      <c r="V37" s="56"/>
      <c r="W37" s="183"/>
      <c r="X37" s="56"/>
      <c r="Y37" s="56"/>
      <c r="Z37" s="184"/>
      <c r="AA37" s="55"/>
      <c r="AB37" s="422"/>
    </row>
    <row r="38" spans="1:28" ht="24" x14ac:dyDescent="0.15">
      <c r="A38" s="129">
        <v>3.54</v>
      </c>
      <c r="B38" s="129">
        <v>8.1</v>
      </c>
      <c r="C38" s="129">
        <v>16.52</v>
      </c>
      <c r="D38" s="129">
        <v>32</v>
      </c>
      <c r="E38" s="450">
        <v>1.05</v>
      </c>
      <c r="F38" s="130">
        <v>1.03</v>
      </c>
      <c r="G38" s="13"/>
      <c r="H38" s="273" t="s">
        <v>7</v>
      </c>
      <c r="I38" s="274" t="s">
        <v>8</v>
      </c>
      <c r="J38" s="274" t="s">
        <v>9</v>
      </c>
      <c r="K38" s="326">
        <v>7</v>
      </c>
      <c r="L38" s="274">
        <v>350</v>
      </c>
      <c r="M38" s="327" t="s">
        <v>20</v>
      </c>
      <c r="N38" s="274" t="s">
        <v>14</v>
      </c>
      <c r="O38" s="274" t="s">
        <v>9</v>
      </c>
      <c r="P38" s="326">
        <v>6</v>
      </c>
      <c r="Q38" s="274">
        <v>600</v>
      </c>
      <c r="R38" s="327" t="s">
        <v>21</v>
      </c>
      <c r="S38" s="274" t="s">
        <v>8</v>
      </c>
      <c r="T38" s="274" t="s">
        <v>9</v>
      </c>
      <c r="U38" s="326">
        <v>7</v>
      </c>
      <c r="V38" s="57">
        <v>350</v>
      </c>
      <c r="W38" s="240" t="s">
        <v>7</v>
      </c>
      <c r="X38" s="241" t="s">
        <v>8</v>
      </c>
      <c r="Y38" s="241" t="s">
        <v>9</v>
      </c>
      <c r="Z38" s="242">
        <v>7</v>
      </c>
      <c r="AA38" s="59">
        <v>350</v>
      </c>
      <c r="AB38" s="395" t="e">
        <f>+AA38+#REF!+V38+Q38+L38</f>
        <v>#REF!</v>
      </c>
    </row>
    <row r="39" spans="1:28" ht="24" x14ac:dyDescent="0.15">
      <c r="A39" s="109">
        <v>3.58</v>
      </c>
      <c r="B39" s="109">
        <v>8.18</v>
      </c>
      <c r="C39" s="109">
        <v>17.079999999999998</v>
      </c>
      <c r="D39" s="109">
        <v>32.299999999999997</v>
      </c>
      <c r="E39" s="451"/>
      <c r="F39" s="110">
        <v>1.04</v>
      </c>
      <c r="G39" s="9"/>
      <c r="H39" s="186" t="s">
        <v>10</v>
      </c>
      <c r="I39" s="61" t="s">
        <v>11</v>
      </c>
      <c r="J39" s="61"/>
      <c r="K39" s="328">
        <v>1.2</v>
      </c>
      <c r="L39" s="62"/>
      <c r="M39" s="186" t="s">
        <v>15</v>
      </c>
      <c r="N39" s="61" t="s">
        <v>11</v>
      </c>
      <c r="O39" s="61"/>
      <c r="P39" s="329">
        <v>2.25</v>
      </c>
      <c r="Q39" s="61"/>
      <c r="R39" s="186" t="s">
        <v>16</v>
      </c>
      <c r="S39" s="61" t="s">
        <v>11</v>
      </c>
      <c r="T39" s="61"/>
      <c r="U39" s="329">
        <v>1.1499999999999999</v>
      </c>
      <c r="V39" s="61"/>
      <c r="W39" s="188" t="s">
        <v>27</v>
      </c>
      <c r="X39" s="189" t="s">
        <v>11</v>
      </c>
      <c r="Y39" s="189"/>
      <c r="Z39" s="243">
        <v>1.25</v>
      </c>
      <c r="AA39" s="63"/>
      <c r="AB39" s="396"/>
    </row>
    <row r="40" spans="1:28" ht="18.75" x14ac:dyDescent="0.15">
      <c r="A40" s="109">
        <v>4.0199999999999996</v>
      </c>
      <c r="B40" s="109">
        <v>8.26</v>
      </c>
      <c r="C40" s="109">
        <v>17.239999999999998</v>
      </c>
      <c r="D40" s="109">
        <v>33</v>
      </c>
      <c r="E40" s="451"/>
      <c r="F40" s="110">
        <v>1.05</v>
      </c>
      <c r="G40" s="9"/>
      <c r="H40" s="186"/>
      <c r="I40" s="61"/>
      <c r="J40" s="61"/>
      <c r="K40" s="187"/>
      <c r="L40" s="61"/>
      <c r="M40" s="190"/>
      <c r="N40" s="61"/>
      <c r="O40" s="61"/>
      <c r="P40" s="187"/>
      <c r="Q40" s="61"/>
      <c r="R40" s="186"/>
      <c r="S40" s="61"/>
      <c r="T40" s="61"/>
      <c r="U40" s="187"/>
      <c r="V40" s="61"/>
      <c r="W40" s="186"/>
      <c r="X40" s="61"/>
      <c r="Y40" s="61"/>
      <c r="Z40" s="187"/>
      <c r="AA40" s="60"/>
      <c r="AB40" s="396"/>
    </row>
    <row r="41" spans="1:28" ht="18.75" x14ac:dyDescent="0.15">
      <c r="A41" s="109">
        <v>4.0599999999999996</v>
      </c>
      <c r="B41" s="109">
        <v>8.34</v>
      </c>
      <c r="C41" s="109">
        <v>17.399999999999999</v>
      </c>
      <c r="D41" s="109">
        <v>33.299999999999997</v>
      </c>
      <c r="E41" s="451"/>
      <c r="F41" s="110">
        <v>1.06</v>
      </c>
      <c r="G41" s="9"/>
      <c r="H41" s="186"/>
      <c r="I41" s="61"/>
      <c r="J41" s="61"/>
      <c r="K41" s="187"/>
      <c r="L41" s="61"/>
      <c r="M41" s="190"/>
      <c r="N41" s="61"/>
      <c r="O41" s="61"/>
      <c r="P41" s="187"/>
      <c r="Q41" s="61"/>
      <c r="R41" s="186"/>
      <c r="S41" s="61"/>
      <c r="T41" s="61"/>
      <c r="U41" s="187"/>
      <c r="V41" s="61"/>
      <c r="W41" s="186"/>
      <c r="X41" s="61"/>
      <c r="Y41" s="61"/>
      <c r="Z41" s="187"/>
      <c r="AA41" s="60"/>
      <c r="AB41" s="396"/>
    </row>
    <row r="42" spans="1:28" ht="18.75" x14ac:dyDescent="0.15">
      <c r="A42" s="135">
        <v>4.0999999999999996</v>
      </c>
      <c r="B42" s="135">
        <v>8.42</v>
      </c>
      <c r="C42" s="135">
        <v>17.559999999999999</v>
      </c>
      <c r="D42" s="135">
        <v>34</v>
      </c>
      <c r="E42" s="452"/>
      <c r="F42" s="136">
        <v>1.07</v>
      </c>
      <c r="G42" s="10"/>
      <c r="H42" s="191"/>
      <c r="I42" s="65"/>
      <c r="J42" s="65"/>
      <c r="K42" s="192"/>
      <c r="L42" s="65"/>
      <c r="M42" s="193"/>
      <c r="N42" s="65"/>
      <c r="O42" s="65"/>
      <c r="P42" s="192"/>
      <c r="Q42" s="65"/>
      <c r="R42" s="191"/>
      <c r="S42" s="65"/>
      <c r="T42" s="65"/>
      <c r="U42" s="192"/>
      <c r="V42" s="65"/>
      <c r="W42" s="191"/>
      <c r="X42" s="65"/>
      <c r="Y42" s="65"/>
      <c r="Z42" s="192"/>
      <c r="AA42" s="64"/>
      <c r="AB42" s="397"/>
    </row>
    <row r="43" spans="1:28" ht="21" x14ac:dyDescent="0.15">
      <c r="A43" s="457"/>
      <c r="B43" s="457"/>
      <c r="C43" s="457"/>
      <c r="D43" s="457"/>
      <c r="E43" s="458"/>
      <c r="F43" s="459"/>
      <c r="G43" s="9"/>
      <c r="H43" s="186"/>
      <c r="I43" s="61"/>
      <c r="J43" s="61"/>
      <c r="K43" s="220"/>
      <c r="L43" s="61"/>
      <c r="M43" s="190"/>
      <c r="N43" s="61"/>
      <c r="O43" s="61"/>
      <c r="P43" s="220"/>
      <c r="Q43" s="61"/>
      <c r="R43" s="186"/>
      <c r="S43" s="61"/>
      <c r="T43" s="61"/>
      <c r="U43" s="220"/>
      <c r="V43" s="61"/>
      <c r="W43" s="186"/>
      <c r="X43" s="61"/>
      <c r="Y43" s="61"/>
      <c r="Z43" s="220"/>
      <c r="AA43" s="60"/>
      <c r="AB43" s="220"/>
    </row>
    <row r="44" spans="1:28" ht="24" x14ac:dyDescent="0.15">
      <c r="A44" s="139">
        <v>4.1399999999999997</v>
      </c>
      <c r="B44" s="139">
        <v>8.5</v>
      </c>
      <c r="C44" s="139">
        <v>18.12</v>
      </c>
      <c r="D44" s="139">
        <v>34.299999999999997</v>
      </c>
      <c r="E44" s="426">
        <v>1.1000000000000001</v>
      </c>
      <c r="F44" s="140">
        <v>1.08</v>
      </c>
      <c r="G44" s="13"/>
      <c r="H44" s="266" t="s">
        <v>7</v>
      </c>
      <c r="I44" s="267" t="s">
        <v>8</v>
      </c>
      <c r="J44" s="267" t="s">
        <v>9</v>
      </c>
      <c r="K44" s="330">
        <v>7</v>
      </c>
      <c r="L44" s="267">
        <v>350</v>
      </c>
      <c r="M44" s="331" t="s">
        <v>20</v>
      </c>
      <c r="N44" s="267" t="s">
        <v>14</v>
      </c>
      <c r="O44" s="267" t="s">
        <v>9</v>
      </c>
      <c r="P44" s="330">
        <v>5</v>
      </c>
      <c r="Q44" s="267">
        <v>500</v>
      </c>
      <c r="R44" s="331" t="s">
        <v>21</v>
      </c>
      <c r="S44" s="267" t="s">
        <v>8</v>
      </c>
      <c r="T44" s="267" t="s">
        <v>9</v>
      </c>
      <c r="U44" s="330">
        <v>7</v>
      </c>
      <c r="V44" s="67">
        <v>350</v>
      </c>
      <c r="W44" s="244" t="s">
        <v>7</v>
      </c>
      <c r="X44" s="245" t="s">
        <v>8</v>
      </c>
      <c r="Y44" s="245" t="s">
        <v>9</v>
      </c>
      <c r="Z44" s="246">
        <v>6</v>
      </c>
      <c r="AA44" s="69">
        <v>300</v>
      </c>
      <c r="AB44" s="398" t="e">
        <f>+AA44+#REF!+V44+Q44+L44</f>
        <v>#REF!</v>
      </c>
    </row>
    <row r="45" spans="1:28" ht="24" x14ac:dyDescent="0.15">
      <c r="A45" s="111">
        <v>4.18</v>
      </c>
      <c r="B45" s="111">
        <v>8.58</v>
      </c>
      <c r="C45" s="111">
        <v>18.28</v>
      </c>
      <c r="D45" s="111">
        <v>35</v>
      </c>
      <c r="E45" s="427"/>
      <c r="F45" s="112">
        <v>1.0900000000000001</v>
      </c>
      <c r="G45" s="9"/>
      <c r="H45" s="194" t="s">
        <v>10</v>
      </c>
      <c r="I45" s="71" t="s">
        <v>11</v>
      </c>
      <c r="J45" s="71"/>
      <c r="K45" s="332">
        <v>1.25</v>
      </c>
      <c r="L45" s="71"/>
      <c r="M45" s="194" t="s">
        <v>15</v>
      </c>
      <c r="N45" s="71" t="s">
        <v>11</v>
      </c>
      <c r="O45" s="71"/>
      <c r="P45" s="332">
        <v>2.35</v>
      </c>
      <c r="Q45" s="71"/>
      <c r="R45" s="194" t="s">
        <v>16</v>
      </c>
      <c r="S45" s="71" t="s">
        <v>11</v>
      </c>
      <c r="T45" s="71"/>
      <c r="U45" s="340">
        <v>1.2</v>
      </c>
      <c r="V45" s="71"/>
      <c r="W45" s="196" t="s">
        <v>27</v>
      </c>
      <c r="X45" s="197" t="s">
        <v>11</v>
      </c>
      <c r="Y45" s="197"/>
      <c r="Z45" s="247">
        <v>1.3</v>
      </c>
      <c r="AA45" s="72"/>
      <c r="AB45" s="399"/>
    </row>
    <row r="46" spans="1:28" ht="18.75" x14ac:dyDescent="0.15">
      <c r="A46" s="111">
        <v>4.22</v>
      </c>
      <c r="B46" s="111">
        <v>9.06</v>
      </c>
      <c r="C46" s="111">
        <v>18.440000000000001</v>
      </c>
      <c r="D46" s="111">
        <v>35.299999999999997</v>
      </c>
      <c r="E46" s="427"/>
      <c r="F46" s="111">
        <v>1.1000000000000001</v>
      </c>
      <c r="G46" s="9"/>
      <c r="H46" s="194"/>
      <c r="I46" s="71"/>
      <c r="J46" s="71"/>
      <c r="K46" s="195"/>
      <c r="L46" s="71"/>
      <c r="M46" s="198"/>
      <c r="N46" s="71"/>
      <c r="O46" s="71"/>
      <c r="P46" s="195"/>
      <c r="Q46" s="71"/>
      <c r="R46" s="194"/>
      <c r="S46" s="71"/>
      <c r="T46" s="71"/>
      <c r="U46" s="195"/>
      <c r="V46" s="71"/>
      <c r="W46" s="194"/>
      <c r="X46" s="71"/>
      <c r="Y46" s="71"/>
      <c r="Z46" s="195"/>
      <c r="AA46" s="70"/>
      <c r="AB46" s="399"/>
    </row>
    <row r="47" spans="1:28" ht="18.75" x14ac:dyDescent="0.15">
      <c r="A47" s="111">
        <v>4.26</v>
      </c>
      <c r="B47" s="111">
        <v>9.14</v>
      </c>
      <c r="C47" s="111">
        <v>19</v>
      </c>
      <c r="D47" s="111">
        <v>36</v>
      </c>
      <c r="E47" s="427"/>
      <c r="F47" s="112">
        <v>1.1100000000000001</v>
      </c>
      <c r="G47" s="9"/>
      <c r="H47" s="194"/>
      <c r="I47" s="71"/>
      <c r="J47" s="71"/>
      <c r="K47" s="195"/>
      <c r="L47" s="71"/>
      <c r="M47" s="198"/>
      <c r="N47" s="71"/>
      <c r="O47" s="71"/>
      <c r="P47" s="195"/>
      <c r="Q47" s="71"/>
      <c r="R47" s="194"/>
      <c r="S47" s="71"/>
      <c r="T47" s="71"/>
      <c r="U47" s="195"/>
      <c r="V47" s="71"/>
      <c r="W47" s="194"/>
      <c r="X47" s="71"/>
      <c r="Y47" s="71"/>
      <c r="Z47" s="195"/>
      <c r="AA47" s="70"/>
      <c r="AB47" s="399"/>
    </row>
    <row r="48" spans="1:28" ht="18.75" x14ac:dyDescent="0.15">
      <c r="A48" s="141">
        <v>4.3</v>
      </c>
      <c r="B48" s="141">
        <v>9.2200000000000006</v>
      </c>
      <c r="C48" s="141">
        <v>19.16</v>
      </c>
      <c r="D48" s="141">
        <v>36.299999999999997</v>
      </c>
      <c r="E48" s="428"/>
      <c r="F48" s="142">
        <v>1.1200000000000001</v>
      </c>
      <c r="G48" s="10"/>
      <c r="H48" s="199"/>
      <c r="I48" s="74"/>
      <c r="J48" s="74"/>
      <c r="K48" s="200"/>
      <c r="L48" s="74"/>
      <c r="M48" s="201"/>
      <c r="N48" s="74"/>
      <c r="O48" s="74"/>
      <c r="P48" s="200"/>
      <c r="Q48" s="74"/>
      <c r="R48" s="199"/>
      <c r="S48" s="74"/>
      <c r="T48" s="74"/>
      <c r="U48" s="200"/>
      <c r="V48" s="74"/>
      <c r="W48" s="199"/>
      <c r="X48" s="74"/>
      <c r="Y48" s="74"/>
      <c r="Z48" s="200"/>
      <c r="AA48" s="73"/>
      <c r="AB48" s="400"/>
    </row>
    <row r="49" spans="1:28" ht="21" x14ac:dyDescent="0.15">
      <c r="A49" s="460"/>
      <c r="B49" s="460"/>
      <c r="C49" s="460"/>
      <c r="D49" s="460"/>
      <c r="E49" s="461"/>
      <c r="F49" s="462"/>
      <c r="G49" s="9"/>
      <c r="H49" s="194"/>
      <c r="I49" s="71"/>
      <c r="J49" s="71"/>
      <c r="K49" s="221"/>
      <c r="L49" s="71"/>
      <c r="M49" s="198"/>
      <c r="N49" s="71"/>
      <c r="O49" s="71"/>
      <c r="P49" s="221"/>
      <c r="Q49" s="71"/>
      <c r="R49" s="194"/>
      <c r="S49" s="71"/>
      <c r="T49" s="71"/>
      <c r="U49" s="221"/>
      <c r="V49" s="71"/>
      <c r="W49" s="194"/>
      <c r="X49" s="71"/>
      <c r="Y49" s="71"/>
      <c r="Z49" s="221"/>
      <c r="AA49" s="70"/>
      <c r="AB49" s="221"/>
    </row>
    <row r="50" spans="1:28" ht="24" x14ac:dyDescent="0.15">
      <c r="A50" s="137">
        <v>4.34</v>
      </c>
      <c r="B50" s="137">
        <v>9.3000000000000007</v>
      </c>
      <c r="C50" s="137">
        <v>19.32</v>
      </c>
      <c r="D50" s="137">
        <v>37</v>
      </c>
      <c r="E50" s="429">
        <v>1.1499999999999999</v>
      </c>
      <c r="F50" s="138">
        <v>1.1299999999999999</v>
      </c>
      <c r="G50" s="13"/>
      <c r="H50" s="263" t="s">
        <v>7</v>
      </c>
      <c r="I50" s="264" t="s">
        <v>8</v>
      </c>
      <c r="J50" s="264" t="s">
        <v>9</v>
      </c>
      <c r="K50" s="333">
        <v>6</v>
      </c>
      <c r="L50" s="264">
        <v>300</v>
      </c>
      <c r="M50" s="334" t="s">
        <v>20</v>
      </c>
      <c r="N50" s="264" t="s">
        <v>14</v>
      </c>
      <c r="O50" s="264" t="s">
        <v>9</v>
      </c>
      <c r="P50" s="333">
        <v>5</v>
      </c>
      <c r="Q50" s="264">
        <v>500</v>
      </c>
      <c r="R50" s="334" t="s">
        <v>21</v>
      </c>
      <c r="S50" s="264" t="s">
        <v>8</v>
      </c>
      <c r="T50" s="264" t="s">
        <v>9</v>
      </c>
      <c r="U50" s="333">
        <v>7</v>
      </c>
      <c r="V50" s="76">
        <v>350</v>
      </c>
      <c r="W50" s="248" t="s">
        <v>7</v>
      </c>
      <c r="X50" s="249" t="s">
        <v>8</v>
      </c>
      <c r="Y50" s="249" t="s">
        <v>9</v>
      </c>
      <c r="Z50" s="250">
        <v>6</v>
      </c>
      <c r="AA50" s="78">
        <v>300</v>
      </c>
      <c r="AB50" s="401" t="e">
        <f>+AA50+#REF!+V50+Q50+L50</f>
        <v>#REF!</v>
      </c>
    </row>
    <row r="51" spans="1:28" ht="24" x14ac:dyDescent="0.15">
      <c r="A51" s="113">
        <v>4.38</v>
      </c>
      <c r="B51" s="113">
        <v>9.3800000000000008</v>
      </c>
      <c r="C51" s="113">
        <v>19.48</v>
      </c>
      <c r="D51" s="113">
        <v>37.299999999999997</v>
      </c>
      <c r="E51" s="430"/>
      <c r="F51" s="114">
        <v>1.1399999999999999</v>
      </c>
      <c r="G51" s="9"/>
      <c r="H51" s="202" t="s">
        <v>10</v>
      </c>
      <c r="I51" s="80" t="s">
        <v>11</v>
      </c>
      <c r="J51" s="80"/>
      <c r="K51" s="336">
        <v>1.3</v>
      </c>
      <c r="L51" s="81"/>
      <c r="M51" s="202" t="s">
        <v>15</v>
      </c>
      <c r="N51" s="80" t="s">
        <v>11</v>
      </c>
      <c r="O51" s="80"/>
      <c r="P51" s="335">
        <v>2.4500000000000002</v>
      </c>
      <c r="Q51" s="80"/>
      <c r="R51" s="202" t="s">
        <v>16</v>
      </c>
      <c r="S51" s="80" t="s">
        <v>11</v>
      </c>
      <c r="T51" s="80"/>
      <c r="U51" s="335">
        <v>1.25</v>
      </c>
      <c r="V51" s="80"/>
      <c r="W51" s="204" t="s">
        <v>27</v>
      </c>
      <c r="X51" s="205" t="s">
        <v>11</v>
      </c>
      <c r="Y51" s="205"/>
      <c r="Z51" s="251">
        <v>1.35</v>
      </c>
      <c r="AA51" s="82"/>
      <c r="AB51" s="402"/>
    </row>
    <row r="52" spans="1:28" ht="18.75" x14ac:dyDescent="0.15">
      <c r="A52" s="113">
        <v>4.42</v>
      </c>
      <c r="B52" s="113">
        <v>9.4600000000000009</v>
      </c>
      <c r="C52" s="113">
        <v>20.04</v>
      </c>
      <c r="D52" s="113">
        <v>38</v>
      </c>
      <c r="E52" s="430"/>
      <c r="F52" s="114">
        <v>1.1499999999999999</v>
      </c>
      <c r="G52" s="9"/>
      <c r="H52" s="202"/>
      <c r="I52" s="80"/>
      <c r="J52" s="80"/>
      <c r="K52" s="203"/>
      <c r="L52" s="80"/>
      <c r="M52" s="206"/>
      <c r="N52" s="80"/>
      <c r="O52" s="80"/>
      <c r="P52" s="203"/>
      <c r="Q52" s="80"/>
      <c r="R52" s="202"/>
      <c r="S52" s="80"/>
      <c r="T52" s="80"/>
      <c r="U52" s="203"/>
      <c r="V52" s="80"/>
      <c r="W52" s="202"/>
      <c r="X52" s="80"/>
      <c r="Y52" s="80"/>
      <c r="Z52" s="203"/>
      <c r="AA52" s="79"/>
      <c r="AB52" s="402"/>
    </row>
    <row r="53" spans="1:28" ht="18.75" x14ac:dyDescent="0.15">
      <c r="A53" s="113">
        <v>4.46</v>
      </c>
      <c r="B53" s="113">
        <v>9.5399999999999991</v>
      </c>
      <c r="C53" s="113">
        <v>20.2</v>
      </c>
      <c r="D53" s="113">
        <v>38.299999999999997</v>
      </c>
      <c r="E53" s="430"/>
      <c r="F53" s="114">
        <v>1.1599999999999999</v>
      </c>
      <c r="G53" s="9"/>
      <c r="H53" s="202"/>
      <c r="I53" s="80"/>
      <c r="J53" s="80"/>
      <c r="K53" s="203"/>
      <c r="L53" s="80"/>
      <c r="M53" s="206"/>
      <c r="N53" s="80"/>
      <c r="O53" s="80"/>
      <c r="P53" s="203"/>
      <c r="Q53" s="80"/>
      <c r="R53" s="202"/>
      <c r="S53" s="80"/>
      <c r="T53" s="80"/>
      <c r="U53" s="203"/>
      <c r="V53" s="80"/>
      <c r="W53" s="202"/>
      <c r="X53" s="80"/>
      <c r="Y53" s="80"/>
      <c r="Z53" s="203"/>
      <c r="AA53" s="79"/>
      <c r="AB53" s="402"/>
    </row>
    <row r="54" spans="1:28" ht="18.75" x14ac:dyDescent="0.15">
      <c r="A54" s="143">
        <v>4.5</v>
      </c>
      <c r="B54" s="143">
        <v>10.02</v>
      </c>
      <c r="C54" s="143">
        <v>20.36</v>
      </c>
      <c r="D54" s="143">
        <v>39</v>
      </c>
      <c r="E54" s="431"/>
      <c r="F54" s="144">
        <v>1.17</v>
      </c>
      <c r="G54" s="10"/>
      <c r="H54" s="207"/>
      <c r="I54" s="208"/>
      <c r="J54" s="208"/>
      <c r="K54" s="209"/>
      <c r="L54" s="208"/>
      <c r="M54" s="210"/>
      <c r="N54" s="208"/>
      <c r="O54" s="208"/>
      <c r="P54" s="209"/>
      <c r="Q54" s="208"/>
      <c r="R54" s="207"/>
      <c r="S54" s="208"/>
      <c r="T54" s="208"/>
      <c r="U54" s="209"/>
      <c r="V54" s="208"/>
      <c r="W54" s="207"/>
      <c r="X54" s="208"/>
      <c r="Y54" s="208"/>
      <c r="Z54" s="209"/>
      <c r="AA54" s="83"/>
      <c r="AB54" s="403"/>
    </row>
    <row r="55" spans="1:28" ht="21" x14ac:dyDescent="0.15">
      <c r="A55" s="463"/>
      <c r="B55" s="463"/>
      <c r="C55" s="463"/>
      <c r="D55" s="463"/>
      <c r="E55" s="464"/>
      <c r="F55" s="465"/>
      <c r="G55" s="9"/>
      <c r="H55" s="202"/>
      <c r="I55" s="80"/>
      <c r="J55" s="80"/>
      <c r="K55" s="222"/>
      <c r="L55" s="80"/>
      <c r="M55" s="206"/>
      <c r="N55" s="80"/>
      <c r="O55" s="80"/>
      <c r="P55" s="222"/>
      <c r="Q55" s="80"/>
      <c r="R55" s="202"/>
      <c r="S55" s="80"/>
      <c r="T55" s="80"/>
      <c r="U55" s="222"/>
      <c r="V55" s="80"/>
      <c r="W55" s="202"/>
      <c r="X55" s="80"/>
      <c r="Y55" s="80"/>
      <c r="Z55" s="222"/>
      <c r="AA55" s="79"/>
      <c r="AB55" s="222"/>
    </row>
    <row r="56" spans="1:28" ht="24" x14ac:dyDescent="0.15">
      <c r="A56" s="145">
        <v>4.54</v>
      </c>
      <c r="B56" s="145">
        <v>10.1</v>
      </c>
      <c r="C56" s="145">
        <v>20.52</v>
      </c>
      <c r="D56" s="145">
        <v>39.299999999999997</v>
      </c>
      <c r="E56" s="432">
        <v>1.2</v>
      </c>
      <c r="F56" s="146">
        <v>1.18</v>
      </c>
      <c r="G56" s="13"/>
      <c r="H56" s="256" t="s">
        <v>7</v>
      </c>
      <c r="I56" s="257" t="s">
        <v>8</v>
      </c>
      <c r="J56" s="257" t="s">
        <v>9</v>
      </c>
      <c r="K56" s="337">
        <v>6</v>
      </c>
      <c r="L56" s="257">
        <v>300</v>
      </c>
      <c r="M56" s="338" t="s">
        <v>20</v>
      </c>
      <c r="N56" s="257" t="s">
        <v>14</v>
      </c>
      <c r="O56" s="257" t="s">
        <v>9</v>
      </c>
      <c r="P56" s="337">
        <v>5</v>
      </c>
      <c r="Q56" s="257">
        <v>500</v>
      </c>
      <c r="R56" s="338" t="s">
        <v>21</v>
      </c>
      <c r="S56" s="257" t="s">
        <v>8</v>
      </c>
      <c r="T56" s="257" t="s">
        <v>9</v>
      </c>
      <c r="U56" s="337">
        <v>6</v>
      </c>
      <c r="V56" s="84">
        <v>300</v>
      </c>
      <c r="W56" s="252" t="s">
        <v>7</v>
      </c>
      <c r="X56" s="253" t="s">
        <v>8</v>
      </c>
      <c r="Y56" s="253" t="s">
        <v>9</v>
      </c>
      <c r="Z56" s="254">
        <v>6</v>
      </c>
      <c r="AA56" s="86">
        <v>300</v>
      </c>
      <c r="AB56" s="404" t="e">
        <f>+AA56+#REF!+V56+Q56+L56</f>
        <v>#REF!</v>
      </c>
    </row>
    <row r="57" spans="1:28" ht="24" x14ac:dyDescent="0.15">
      <c r="A57" s="115">
        <v>4.58</v>
      </c>
      <c r="B57" s="115">
        <v>10.18</v>
      </c>
      <c r="C57" s="115">
        <v>21.08</v>
      </c>
      <c r="D57" s="115">
        <v>40</v>
      </c>
      <c r="E57" s="433"/>
      <c r="F57" s="116">
        <v>1.19</v>
      </c>
      <c r="G57" s="9"/>
      <c r="H57" s="211" t="s">
        <v>10</v>
      </c>
      <c r="I57" s="88" t="s">
        <v>11</v>
      </c>
      <c r="J57" s="88"/>
      <c r="K57" s="339">
        <v>1.35</v>
      </c>
      <c r="L57" s="88"/>
      <c r="M57" s="211" t="s">
        <v>15</v>
      </c>
      <c r="N57" s="88" t="s">
        <v>11</v>
      </c>
      <c r="O57" s="88"/>
      <c r="P57" s="339">
        <v>2.5499999999999998</v>
      </c>
      <c r="Q57" s="88"/>
      <c r="R57" s="211" t="s">
        <v>16</v>
      </c>
      <c r="S57" s="88" t="s">
        <v>11</v>
      </c>
      <c r="T57" s="88"/>
      <c r="U57" s="341">
        <v>1.3</v>
      </c>
      <c r="V57" s="88"/>
      <c r="W57" s="213" t="s">
        <v>27</v>
      </c>
      <c r="X57" s="214" t="s">
        <v>11</v>
      </c>
      <c r="Y57" s="214"/>
      <c r="Z57" s="255">
        <v>1.4</v>
      </c>
      <c r="AA57" s="89"/>
      <c r="AB57" s="405"/>
    </row>
    <row r="58" spans="1:28" ht="18.75" x14ac:dyDescent="0.15">
      <c r="A58" s="115">
        <v>5.0199999999999996</v>
      </c>
      <c r="B58" s="115">
        <v>10.26</v>
      </c>
      <c r="C58" s="115">
        <v>21.24</v>
      </c>
      <c r="D58" s="115">
        <v>40.299999999999997</v>
      </c>
      <c r="E58" s="433"/>
      <c r="F58" s="115">
        <v>1.2</v>
      </c>
      <c r="G58" s="9"/>
      <c r="H58" s="211"/>
      <c r="I58" s="88"/>
      <c r="J58" s="88"/>
      <c r="K58" s="212"/>
      <c r="L58" s="88"/>
      <c r="M58" s="215"/>
      <c r="N58" s="88"/>
      <c r="O58" s="88"/>
      <c r="P58" s="212"/>
      <c r="Q58" s="88"/>
      <c r="R58" s="211"/>
      <c r="S58" s="88"/>
      <c r="T58" s="88"/>
      <c r="U58" s="212"/>
      <c r="V58" s="88"/>
      <c r="W58" s="211"/>
      <c r="X58" s="88"/>
      <c r="Y58" s="88"/>
      <c r="Z58" s="212"/>
      <c r="AA58" s="87"/>
      <c r="AB58" s="405"/>
    </row>
    <row r="59" spans="1:28" ht="18.75" x14ac:dyDescent="0.15">
      <c r="A59" s="115">
        <v>5.0599999999999996</v>
      </c>
      <c r="B59" s="115">
        <v>10.34</v>
      </c>
      <c r="C59" s="115">
        <v>21.4</v>
      </c>
      <c r="D59" s="115">
        <v>41</v>
      </c>
      <c r="E59" s="433"/>
      <c r="F59" s="116">
        <v>1.21</v>
      </c>
      <c r="G59" s="9"/>
      <c r="H59" s="211"/>
      <c r="I59" s="88"/>
      <c r="J59" s="88"/>
      <c r="K59" s="212"/>
      <c r="L59" s="88"/>
      <c r="M59" s="215"/>
      <c r="N59" s="88"/>
      <c r="O59" s="88"/>
      <c r="P59" s="212"/>
      <c r="Q59" s="88"/>
      <c r="R59" s="211"/>
      <c r="S59" s="88"/>
      <c r="T59" s="88"/>
      <c r="U59" s="212"/>
      <c r="V59" s="88"/>
      <c r="W59" s="211"/>
      <c r="X59" s="88"/>
      <c r="Y59" s="88"/>
      <c r="Z59" s="212"/>
      <c r="AA59" s="87"/>
      <c r="AB59" s="405"/>
    </row>
    <row r="60" spans="1:28" ht="18.75" x14ac:dyDescent="0.15">
      <c r="A60" s="117">
        <v>5.0999999999999996</v>
      </c>
      <c r="B60" s="117">
        <v>10.42</v>
      </c>
      <c r="C60" s="117">
        <v>21.56</v>
      </c>
      <c r="D60" s="117">
        <v>41.3</v>
      </c>
      <c r="E60" s="434"/>
      <c r="F60" s="118">
        <v>1.22</v>
      </c>
      <c r="G60" s="10"/>
      <c r="H60" s="216"/>
      <c r="I60" s="217"/>
      <c r="J60" s="217"/>
      <c r="K60" s="218"/>
      <c r="L60" s="217"/>
      <c r="M60" s="219"/>
      <c r="N60" s="217"/>
      <c r="O60" s="217"/>
      <c r="P60" s="218"/>
      <c r="Q60" s="217"/>
      <c r="R60" s="216"/>
      <c r="S60" s="217"/>
      <c r="T60" s="217"/>
      <c r="U60" s="218"/>
      <c r="V60" s="217"/>
      <c r="W60" s="216"/>
      <c r="X60" s="217"/>
      <c r="Y60" s="217"/>
      <c r="Z60" s="218"/>
      <c r="AA60" s="90"/>
      <c r="AB60" s="406"/>
    </row>
    <row r="61" spans="1:28" ht="21" x14ac:dyDescent="0.15">
      <c r="A61" s="466"/>
      <c r="B61" s="466"/>
      <c r="C61" s="466"/>
      <c r="D61" s="466"/>
      <c r="E61" s="467"/>
      <c r="F61" s="468"/>
      <c r="G61" s="469"/>
      <c r="H61" s="88"/>
      <c r="I61" s="88"/>
      <c r="J61" s="88"/>
      <c r="K61" s="88"/>
      <c r="L61" s="88"/>
      <c r="M61" s="470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7"/>
      <c r="AB61" s="88"/>
    </row>
  </sheetData>
  <mergeCells count="21">
    <mergeCell ref="W2:Z2"/>
    <mergeCell ref="E3:E7"/>
    <mergeCell ref="AB3:AB7"/>
    <mergeCell ref="E8:E12"/>
    <mergeCell ref="AB8:AB12"/>
    <mergeCell ref="E14:E18"/>
    <mergeCell ref="AB14:AB19"/>
    <mergeCell ref="E20:E24"/>
    <mergeCell ref="AB20:AB25"/>
    <mergeCell ref="E26:E30"/>
    <mergeCell ref="AB26:AB31"/>
    <mergeCell ref="E50:E54"/>
    <mergeCell ref="AB50:AB54"/>
    <mergeCell ref="E56:E60"/>
    <mergeCell ref="AB56:AB60"/>
    <mergeCell ref="E32:E36"/>
    <mergeCell ref="AB32:AB37"/>
    <mergeCell ref="E38:E42"/>
    <mergeCell ref="AB38:AB42"/>
    <mergeCell ref="E44:E48"/>
    <mergeCell ref="AB44:AB48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basic</vt:lpstr>
      <vt:lpstr>AERO</vt:lpstr>
      <vt:lpstr>ENSP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</dc:creator>
  <cp:lastModifiedBy>mn</cp:lastModifiedBy>
  <cp:lastPrinted>2015-04-25T23:23:35Z</cp:lastPrinted>
  <dcterms:created xsi:type="dcterms:W3CDTF">2015-04-22T06:13:00Z</dcterms:created>
  <dcterms:modified xsi:type="dcterms:W3CDTF">2015-05-01T21:51:28Z</dcterms:modified>
</cp:coreProperties>
</file>