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J22" i="1" l="1"/>
  <c r="AI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AE21" i="1"/>
  <c r="AH21" i="1" s="1"/>
  <c r="AD21" i="1"/>
  <c r="AG21" i="1" s="1"/>
  <c r="E21" i="1"/>
  <c r="AG20" i="1"/>
  <c r="AE20" i="1"/>
  <c r="AH20" i="1" s="1"/>
  <c r="AD20" i="1"/>
  <c r="AF20" i="1" s="1"/>
  <c r="AK20" i="1" s="1"/>
  <c r="E20" i="1"/>
  <c r="AG19" i="1"/>
  <c r="AE19" i="1"/>
  <c r="AH19" i="1" s="1"/>
  <c r="AD19" i="1"/>
  <c r="AF19" i="1" s="1"/>
  <c r="AK19" i="1" s="1"/>
  <c r="E19" i="1"/>
  <c r="AG18" i="1"/>
  <c r="AE18" i="1"/>
  <c r="AH18" i="1" s="1"/>
  <c r="AD18" i="1"/>
  <c r="AF18" i="1" s="1"/>
  <c r="AK18" i="1" s="1"/>
  <c r="E18" i="1"/>
  <c r="AG17" i="1"/>
  <c r="AE17" i="1"/>
  <c r="AH17" i="1" s="1"/>
  <c r="AD17" i="1"/>
  <c r="AF17" i="1" s="1"/>
  <c r="AK17" i="1" s="1"/>
  <c r="E17" i="1"/>
  <c r="AG16" i="1"/>
  <c r="AE16" i="1"/>
  <c r="AH16" i="1" s="1"/>
  <c r="AD16" i="1"/>
  <c r="AF16" i="1" s="1"/>
  <c r="AK16" i="1" s="1"/>
  <c r="E16" i="1"/>
  <c r="AG15" i="1"/>
  <c r="AE15" i="1"/>
  <c r="AH15" i="1" s="1"/>
  <c r="AD15" i="1"/>
  <c r="AF15" i="1" s="1"/>
  <c r="AK15" i="1" s="1"/>
  <c r="E15" i="1"/>
  <c r="AG14" i="1"/>
  <c r="AE14" i="1"/>
  <c r="AH14" i="1" s="1"/>
  <c r="AD14" i="1"/>
  <c r="AF14" i="1" s="1"/>
  <c r="AK14" i="1" s="1"/>
  <c r="E14" i="1"/>
  <c r="AG13" i="1"/>
  <c r="AE13" i="1"/>
  <c r="AH13" i="1" s="1"/>
  <c r="AD13" i="1"/>
  <c r="AF13" i="1" s="1"/>
  <c r="AK13" i="1" s="1"/>
  <c r="E13" i="1"/>
  <c r="AG12" i="1"/>
  <c r="AE12" i="1"/>
  <c r="AH12" i="1" s="1"/>
  <c r="AD12" i="1"/>
  <c r="AF12" i="1" s="1"/>
  <c r="AK12" i="1" s="1"/>
  <c r="E12" i="1"/>
  <c r="AG11" i="1"/>
  <c r="AE11" i="1"/>
  <c r="AH11" i="1" s="1"/>
  <c r="AD11" i="1"/>
  <c r="AF11" i="1" s="1"/>
  <c r="AK11" i="1" s="1"/>
  <c r="E11" i="1"/>
  <c r="AG10" i="1"/>
  <c r="AE10" i="1"/>
  <c r="AH10" i="1" s="1"/>
  <c r="AD10" i="1"/>
  <c r="AF10" i="1" s="1"/>
  <c r="AK10" i="1" s="1"/>
  <c r="E10" i="1"/>
  <c r="AG9" i="1"/>
  <c r="AE9" i="1"/>
  <c r="AH9" i="1" s="1"/>
  <c r="AD9" i="1"/>
  <c r="AF9" i="1" s="1"/>
  <c r="AK9" i="1" s="1"/>
  <c r="E9" i="1"/>
  <c r="AG8" i="1"/>
  <c r="AE8" i="1"/>
  <c r="AH8" i="1" s="1"/>
  <c r="AD8" i="1"/>
  <c r="AF8" i="1" s="1"/>
  <c r="AK8" i="1" s="1"/>
  <c r="E8" i="1"/>
  <c r="AG7" i="1"/>
  <c r="AE7" i="1"/>
  <c r="AH7" i="1" s="1"/>
  <c r="AD7" i="1"/>
  <c r="AF7" i="1" s="1"/>
  <c r="AK7" i="1" s="1"/>
  <c r="E7" i="1"/>
  <c r="AG6" i="1"/>
  <c r="AE6" i="1"/>
  <c r="AH6" i="1" s="1"/>
  <c r="AD6" i="1"/>
  <c r="AF6" i="1" s="1"/>
  <c r="AK6" i="1" s="1"/>
  <c r="E6" i="1"/>
  <c r="AG5" i="1"/>
  <c r="AE5" i="1"/>
  <c r="AE22" i="1" s="1"/>
  <c r="AD5" i="1"/>
  <c r="AF5" i="1" s="1"/>
  <c r="E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H4" i="1"/>
  <c r="AG22" i="1" l="1"/>
  <c r="AK5" i="1"/>
  <c r="AK22" i="1" s="1"/>
  <c r="AH5" i="1"/>
  <c r="AH22" i="1" s="1"/>
  <c r="AD22" i="1"/>
  <c r="AF21" i="1"/>
  <c r="AK21" i="1" s="1"/>
  <c r="AF22" i="1" l="1"/>
</calcChain>
</file>

<file path=xl/sharedStrings.xml><?xml version="1.0" encoding="utf-8"?>
<sst xmlns="http://schemas.openxmlformats.org/spreadsheetml/2006/main" count="150" uniqueCount="112">
  <si>
    <t>個人</t>
  </si>
  <si>
    <t>ﾘﾚｰ</t>
  </si>
  <si>
    <t>大会</t>
  </si>
  <si>
    <t>申込</t>
  </si>
  <si>
    <t>ﾌﾟﾛ代</t>
  </si>
  <si>
    <t>ﾗﾝｷﾝｸﾞ</t>
  </si>
  <si>
    <t>入金</t>
  </si>
  <si>
    <t>2014 FIA</t>
    <phoneticPr fontId="4"/>
  </si>
  <si>
    <t>200m</t>
  </si>
  <si>
    <t>100m</t>
  </si>
  <si>
    <t>4*25m</t>
  </si>
  <si>
    <t>50m</t>
  </si>
  <si>
    <t>25m</t>
  </si>
  <si>
    <t>参加</t>
  </si>
  <si>
    <t>登録料</t>
  </si>
  <si>
    <t>金額</t>
  </si>
  <si>
    <t>１部</t>
  </si>
  <si>
    <t>合計</t>
  </si>
  <si>
    <t>確認</t>
  </si>
  <si>
    <t>氏名</t>
  </si>
  <si>
    <t>ﾌﾘｶﾞﾅ</t>
  </si>
  <si>
    <t>生年月日</t>
  </si>
  <si>
    <t>歴年齢</t>
  </si>
  <si>
    <t>ﾏｽﾀｰｽﾞID</t>
  </si>
  <si>
    <t>登録完了日</t>
  </si>
  <si>
    <t>背</t>
  </si>
  <si>
    <t>自</t>
  </si>
  <si>
    <t>平</t>
  </si>
  <si>
    <t>FR</t>
  </si>
  <si>
    <t>蝶</t>
  </si>
  <si>
    <t>MR</t>
  </si>
  <si>
    <t>混FR</t>
  </si>
  <si>
    <t>個ﾒ</t>
  </si>
  <si>
    <t>混MR</t>
  </si>
  <si>
    <t>IM</t>
  </si>
  <si>
    <t>数</t>
  </si>
  <si>
    <t>池田　敬徳</t>
  </si>
  <si>
    <t>ｲｹﾀﾞﾀｶﾉﾘ</t>
  </si>
  <si>
    <t>3-30-00</t>
    <phoneticPr fontId="4"/>
  </si>
  <si>
    <t>Y-1</t>
    <phoneticPr fontId="4"/>
  </si>
  <si>
    <t>吉田　実</t>
  </si>
  <si>
    <t>ﾖｼﾀﾞﾐﾉﾙ</t>
  </si>
  <si>
    <t>17-00</t>
    <phoneticPr fontId="4"/>
  </si>
  <si>
    <t>47-00</t>
    <phoneticPr fontId="4"/>
  </si>
  <si>
    <t>中和　粋子</t>
  </si>
  <si>
    <t>ﾅｶﾜｽｲｺ</t>
  </si>
  <si>
    <t>57-00</t>
    <phoneticPr fontId="4"/>
  </si>
  <si>
    <t>Y-2</t>
    <phoneticPr fontId="4"/>
  </si>
  <si>
    <t>後藤　令子</t>
  </si>
  <si>
    <t>ｺﾞﾄｳﾚｲｺ</t>
  </si>
  <si>
    <t>W-fr</t>
    <phoneticPr fontId="4"/>
  </si>
  <si>
    <t>3-20-00</t>
    <phoneticPr fontId="4"/>
  </si>
  <si>
    <t>X-2</t>
    <phoneticPr fontId="4"/>
  </si>
  <si>
    <t>小寺　恭子</t>
  </si>
  <si>
    <t>ｺﾃﾗｷｮｳｺ</t>
  </si>
  <si>
    <t>W-fly</t>
    <phoneticPr fontId="4"/>
  </si>
  <si>
    <t>20-00</t>
    <phoneticPr fontId="4"/>
  </si>
  <si>
    <t>3-13-00</t>
    <phoneticPr fontId="4"/>
  </si>
  <si>
    <t>鳥越　美由紀</t>
  </si>
  <si>
    <t>ﾄﾘｺﾞｴﾐﾕｷ</t>
  </si>
  <si>
    <t>50-00</t>
    <phoneticPr fontId="4"/>
  </si>
  <si>
    <t>21-00</t>
    <phoneticPr fontId="4"/>
  </si>
  <si>
    <t>Y-3</t>
    <phoneticPr fontId="4"/>
  </si>
  <si>
    <t>豊川　美恵子</t>
  </si>
  <si>
    <t>ﾄﾖｶﾜﾐｴｺ</t>
  </si>
  <si>
    <t>36-00</t>
    <phoneticPr fontId="4"/>
  </si>
  <si>
    <t>W-ba</t>
    <phoneticPr fontId="4"/>
  </si>
  <si>
    <t>16-00</t>
    <phoneticPr fontId="4"/>
  </si>
  <si>
    <t>Z-3</t>
    <phoneticPr fontId="4"/>
  </si>
  <si>
    <t>陰野　茂</t>
  </si>
  <si>
    <t>ｲﾝﾉｼｹﾞﾙ</t>
  </si>
  <si>
    <t>1-09-99</t>
    <phoneticPr fontId="4"/>
  </si>
  <si>
    <t>X-4</t>
    <phoneticPr fontId="4"/>
  </si>
  <si>
    <t>29-99</t>
    <phoneticPr fontId="4"/>
  </si>
  <si>
    <t>村上　健二</t>
  </si>
  <si>
    <t>ﾑﾗｶﾐｹﾝｼﾞ</t>
  </si>
  <si>
    <t>3-05-00</t>
    <phoneticPr fontId="4"/>
  </si>
  <si>
    <t>M-ba</t>
    <phoneticPr fontId="4"/>
  </si>
  <si>
    <t>Y-4</t>
    <phoneticPr fontId="4"/>
  </si>
  <si>
    <t>望月　はつき</t>
  </si>
  <si>
    <t>ﾓﾁﾂﾞｷﾊﾂｷ</t>
  </si>
  <si>
    <t>1-38-00</t>
    <phoneticPr fontId="4"/>
  </si>
  <si>
    <t>Z-2</t>
    <phoneticPr fontId="4"/>
  </si>
  <si>
    <t>相澤　知禎</t>
    <phoneticPr fontId="4"/>
  </si>
  <si>
    <t>ｱｲｻﾞﾜﾄﾓﾖｼ</t>
  </si>
  <si>
    <t>1-10-00</t>
    <phoneticPr fontId="4"/>
  </si>
  <si>
    <t>M-fly</t>
    <phoneticPr fontId="4"/>
  </si>
  <si>
    <t>山本　純也</t>
  </si>
  <si>
    <t>ﾔﾏﾓﾄｼﾞｭﾝﾔ</t>
  </si>
  <si>
    <t>Z-1</t>
    <phoneticPr fontId="4"/>
  </si>
  <si>
    <t>松本　亘司</t>
  </si>
  <si>
    <t>ﾏﾂﾓﾄｺｳｼﾞ</t>
  </si>
  <si>
    <t>1-30-00</t>
    <phoneticPr fontId="4"/>
  </si>
  <si>
    <t>M-br</t>
    <phoneticPr fontId="4"/>
  </si>
  <si>
    <t>山本　郁子</t>
  </si>
  <si>
    <t>ﾔﾏﾓﾄｲｸｺ</t>
  </si>
  <si>
    <t>X-1</t>
    <phoneticPr fontId="4"/>
  </si>
  <si>
    <t>1-35-00</t>
    <phoneticPr fontId="4"/>
  </si>
  <si>
    <t>能勢　麻里</t>
  </si>
  <si>
    <t>ﾉｾﾏﾘ</t>
  </si>
  <si>
    <t>1-29-00</t>
    <phoneticPr fontId="4"/>
  </si>
  <si>
    <t>W-br</t>
    <phoneticPr fontId="4"/>
  </si>
  <si>
    <t>1-26-00</t>
    <phoneticPr fontId="4"/>
  </si>
  <si>
    <t>土屋 廣二</t>
  </si>
  <si>
    <t>ﾂﾁﾔｺｳｼﾞ</t>
  </si>
  <si>
    <t>X-3</t>
    <phoneticPr fontId="4"/>
  </si>
  <si>
    <t>29-50</t>
    <phoneticPr fontId="4"/>
  </si>
  <si>
    <t>Z-4</t>
    <phoneticPr fontId="4"/>
  </si>
  <si>
    <t>梅本　泰史</t>
  </si>
  <si>
    <t>ｳﾒﾓﾄﾔｽﾁｶ</t>
  </si>
  <si>
    <t>37-00</t>
    <phoneticPr fontId="4"/>
  </si>
  <si>
    <t>M-fr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</si>
</sst>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m/d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20"/>
      <color rgb="FFFF0000"/>
      <name val="HG丸ｺﾞｼｯｸM-PRO"/>
      <family val="3"/>
      <charset val="128"/>
    </font>
    <font>
      <sz val="72"/>
      <color rgb="FFFF0000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>
      <alignment vertical="center"/>
    </xf>
    <xf numFmtId="0" fontId="2" fillId="0" borderId="0" xfId="0" applyFont="1" applyFill="1" applyAlignment="1">
      <alignment shrinkToFit="1"/>
    </xf>
    <xf numFmtId="14" fontId="2" fillId="0" borderId="0" xfId="0" applyNumberFormat="1" applyFont="1" applyFill="1" applyAlignment="1">
      <alignment shrinkToFit="1"/>
    </xf>
    <xf numFmtId="14" fontId="2" fillId="0" borderId="0" xfId="0" applyNumberFormat="1" applyFont="1" applyFill="1" applyAlignment="1">
      <alignment horizontal="right" shrinkToFit="1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shrinkToFit="1"/>
    </xf>
    <xf numFmtId="0" fontId="2" fillId="2" borderId="1" xfId="0" applyNumberFormat="1" applyFont="1" applyFill="1" applyBorder="1" applyAlignment="1">
      <alignment horizontal="center" shrinkToFit="1"/>
    </xf>
    <xf numFmtId="0" fontId="2" fillId="0" borderId="2" xfId="0" applyNumberFormat="1" applyFont="1" applyFill="1" applyBorder="1" applyAlignment="1">
      <alignment horizontal="center" shrinkToFit="1"/>
    </xf>
    <xf numFmtId="0" fontId="2" fillId="0" borderId="3" xfId="0" applyNumberFormat="1" applyFont="1" applyFill="1" applyBorder="1" applyAlignment="1">
      <alignment horizontal="center" shrinkToFit="1"/>
    </xf>
    <xf numFmtId="176" fontId="2" fillId="0" borderId="1" xfId="0" applyNumberFormat="1" applyFont="1" applyFill="1" applyBorder="1" applyAlignment="1">
      <alignment shrinkToFit="1"/>
    </xf>
    <xf numFmtId="0" fontId="2" fillId="0" borderId="1" xfId="0" applyFont="1" applyFill="1" applyBorder="1" applyAlignment="1">
      <alignment horizontal="center" shrinkToFit="1"/>
    </xf>
    <xf numFmtId="6" fontId="2" fillId="0" borderId="1" xfId="1" applyFont="1" applyFill="1" applyBorder="1" applyAlignment="1">
      <alignment horizontal="center" shrinkToFit="1"/>
    </xf>
    <xf numFmtId="6" fontId="2" fillId="0" borderId="2" xfId="1" applyFont="1" applyFill="1" applyBorder="1" applyAlignment="1">
      <alignment horizontal="center" shrinkToFit="1"/>
    </xf>
    <xf numFmtId="177" fontId="2" fillId="0" borderId="2" xfId="0" applyNumberFormat="1" applyFont="1" applyFill="1" applyBorder="1" applyAlignment="1">
      <alignment horizontal="center" shrinkToFit="1"/>
    </xf>
    <xf numFmtId="0" fontId="2" fillId="0" borderId="0" xfId="0" applyFont="1" applyFill="1" applyAlignment="1"/>
    <xf numFmtId="0" fontId="2" fillId="0" borderId="0" xfId="0" applyFont="1" applyFill="1" applyAlignment="1">
      <alignment horizontal="right" shrinkToFit="1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shrinkToFit="1"/>
    </xf>
    <xf numFmtId="0" fontId="2" fillId="2" borderId="4" xfId="0" applyFont="1" applyFill="1" applyBorder="1" applyAlignment="1">
      <alignment horizontal="center" shrinkToFit="1"/>
    </xf>
    <xf numFmtId="0" fontId="2" fillId="0" borderId="5" xfId="0" applyFont="1" applyFill="1" applyBorder="1" applyAlignment="1">
      <alignment horizontal="center" shrinkToFit="1"/>
    </xf>
    <xf numFmtId="0" fontId="2" fillId="0" borderId="6" xfId="0" applyFont="1" applyFill="1" applyBorder="1" applyAlignment="1">
      <alignment horizontal="center" shrinkToFit="1"/>
    </xf>
    <xf numFmtId="176" fontId="2" fillId="0" borderId="4" xfId="0" applyNumberFormat="1" applyFont="1" applyFill="1" applyBorder="1" applyAlignment="1">
      <alignment horizontal="center" shrinkToFit="1"/>
    </xf>
    <xf numFmtId="6" fontId="2" fillId="0" borderId="4" xfId="0" applyNumberFormat="1" applyFont="1" applyFill="1" applyBorder="1" applyAlignment="1">
      <alignment horizontal="center" shrinkToFit="1"/>
    </xf>
    <xf numFmtId="6" fontId="2" fillId="0" borderId="4" xfId="1" applyFont="1" applyFill="1" applyBorder="1" applyAlignment="1">
      <alignment horizontal="center" shrinkToFit="1"/>
    </xf>
    <xf numFmtId="6" fontId="2" fillId="0" borderId="5" xfId="1" applyFont="1" applyFill="1" applyBorder="1" applyAlignment="1">
      <alignment horizontal="center" shrinkToFit="1"/>
    </xf>
    <xf numFmtId="177" fontId="2" fillId="0" borderId="5" xfId="0" applyNumberFormat="1" applyFont="1" applyFill="1" applyBorder="1" applyAlignment="1">
      <alignment horizontal="center" shrinkToFit="1"/>
    </xf>
    <xf numFmtId="0" fontId="2" fillId="0" borderId="0" xfId="0" applyFont="1" applyFill="1" applyAlignment="1">
      <alignment horizontal="center"/>
    </xf>
    <xf numFmtId="0" fontId="2" fillId="0" borderId="7" xfId="0" applyFont="1" applyFill="1" applyBorder="1" applyAlignment="1">
      <alignment vertical="center" shrinkToFit="1"/>
    </xf>
    <xf numFmtId="177" fontId="2" fillId="0" borderId="7" xfId="0" applyNumberFormat="1" applyFont="1" applyFill="1" applyBorder="1" applyAlignment="1">
      <alignment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right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center" shrinkToFit="1"/>
    </xf>
    <xf numFmtId="6" fontId="2" fillId="0" borderId="8" xfId="1" applyFont="1" applyFill="1" applyBorder="1" applyAlignment="1">
      <alignment horizontal="center" shrinkToFit="1"/>
    </xf>
    <xf numFmtId="0" fontId="2" fillId="0" borderId="0" xfId="0" applyFont="1" applyFill="1" applyAlignment="1">
      <alignment horizontal="center" wrapText="1"/>
    </xf>
    <xf numFmtId="6" fontId="2" fillId="0" borderId="7" xfId="1" applyFont="1" applyFill="1" applyBorder="1" applyAlignment="1">
      <alignment horizontal="center" vertical="center" shrinkToFit="1"/>
    </xf>
    <xf numFmtId="14" fontId="2" fillId="0" borderId="7" xfId="1" applyNumberFormat="1" applyFont="1" applyFill="1" applyBorder="1" applyAlignment="1">
      <alignment vertical="center" shrinkToFit="1"/>
    </xf>
    <xf numFmtId="14" fontId="2" fillId="0" borderId="7" xfId="0" applyNumberFormat="1" applyFont="1" applyBorder="1" applyAlignment="1">
      <alignment horizontal="left" vertical="center" shrinkToFit="1"/>
    </xf>
    <xf numFmtId="0" fontId="2" fillId="0" borderId="7" xfId="0" applyNumberFormat="1" applyFont="1" applyFill="1" applyBorder="1" applyAlignment="1">
      <alignment horizontal="center" wrapText="1" shrinkToFit="1"/>
    </xf>
    <xf numFmtId="0" fontId="2" fillId="0" borderId="7" xfId="0" applyNumberFormat="1" applyFont="1" applyFill="1" applyBorder="1" applyAlignment="1">
      <alignment horizontal="center" wrapText="1"/>
    </xf>
    <xf numFmtId="0" fontId="2" fillId="0" borderId="7" xfId="2" applyNumberFormat="1" applyFont="1" applyFill="1" applyBorder="1" applyAlignment="1" applyProtection="1">
      <alignment horizontal="center" wrapText="1"/>
    </xf>
    <xf numFmtId="0" fontId="2" fillId="2" borderId="7" xfId="0" applyNumberFormat="1" applyFont="1" applyFill="1" applyBorder="1" applyAlignment="1">
      <alignment horizontal="center" wrapText="1"/>
    </xf>
    <xf numFmtId="0" fontId="2" fillId="2" borderId="7" xfId="2" applyNumberFormat="1" applyFont="1" applyFill="1" applyBorder="1" applyAlignment="1" applyProtection="1">
      <alignment horizontal="center" wrapText="1"/>
    </xf>
    <xf numFmtId="176" fontId="2" fillId="0" borderId="7" xfId="0" applyNumberFormat="1" applyFont="1" applyFill="1" applyBorder="1" applyAlignment="1">
      <alignment horizontal="center" shrinkToFit="1"/>
    </xf>
    <xf numFmtId="0" fontId="2" fillId="0" borderId="7" xfId="0" applyNumberFormat="1" applyFont="1" applyFill="1" applyBorder="1" applyAlignment="1">
      <alignment horizontal="center" shrinkToFit="1"/>
    </xf>
    <xf numFmtId="6" fontId="2" fillId="0" borderId="7" xfId="1" applyFont="1" applyFill="1" applyBorder="1" applyAlignment="1">
      <alignment horizontal="right" shrinkToFit="1"/>
    </xf>
    <xf numFmtId="6" fontId="2" fillId="0" borderId="9" xfId="1" applyFont="1" applyFill="1" applyBorder="1" applyAlignment="1">
      <alignment horizontal="right" shrinkToFit="1"/>
    </xf>
    <xf numFmtId="177" fontId="2" fillId="0" borderId="9" xfId="0" applyNumberFormat="1" applyFont="1" applyFill="1" applyBorder="1" applyAlignment="1">
      <alignment horizontal="center" shrinkToFit="1"/>
    </xf>
    <xf numFmtId="177" fontId="2" fillId="0" borderId="7" xfId="0" applyNumberFormat="1" applyFont="1" applyFill="1" applyBorder="1" applyAlignment="1">
      <alignment horizontal="left" vertical="center" shrinkToFit="1"/>
    </xf>
    <xf numFmtId="14" fontId="2" fillId="0" borderId="7" xfId="1" applyNumberFormat="1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9" xfId="0" applyNumberFormat="1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vertical="center" shrinkToFit="1"/>
    </xf>
    <xf numFmtId="177" fontId="6" fillId="0" borderId="7" xfId="0" applyNumberFormat="1" applyFont="1" applyFill="1" applyBorder="1" applyAlignment="1">
      <alignment vertical="center" shrinkToFit="1"/>
    </xf>
    <xf numFmtId="6" fontId="6" fillId="0" borderId="7" xfId="1" applyFont="1" applyFill="1" applyBorder="1" applyAlignment="1">
      <alignment horizontal="center" vertical="center" shrinkToFit="1"/>
    </xf>
    <xf numFmtId="14" fontId="6" fillId="0" borderId="7" xfId="1" applyNumberFormat="1" applyFont="1" applyFill="1" applyBorder="1" applyAlignment="1">
      <alignment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right" vertical="center" shrinkToFit="1"/>
    </xf>
    <xf numFmtId="14" fontId="6" fillId="0" borderId="7" xfId="0" applyNumberFormat="1" applyFont="1" applyBorder="1" applyAlignment="1">
      <alignment horizontal="left" vertical="center" shrinkToFit="1"/>
    </xf>
    <xf numFmtId="0" fontId="6" fillId="0" borderId="7" xfId="0" applyNumberFormat="1" applyFont="1" applyFill="1" applyBorder="1" applyAlignment="1">
      <alignment horizontal="center" wrapText="1" shrinkToFit="1"/>
    </xf>
    <xf numFmtId="0" fontId="6" fillId="0" borderId="7" xfId="0" applyNumberFormat="1" applyFont="1" applyFill="1" applyBorder="1" applyAlignment="1">
      <alignment horizontal="center" wrapText="1"/>
    </xf>
    <xf numFmtId="0" fontId="6" fillId="2" borderId="7" xfId="2" applyNumberFormat="1" applyFont="1" applyFill="1" applyBorder="1" applyAlignment="1" applyProtection="1">
      <alignment horizontal="center" wrapText="1"/>
    </xf>
    <xf numFmtId="0" fontId="6" fillId="2" borderId="7" xfId="0" applyNumberFormat="1" applyFont="1" applyFill="1" applyBorder="1" applyAlignment="1">
      <alignment horizontal="center" wrapText="1"/>
    </xf>
    <xf numFmtId="0" fontId="6" fillId="0" borderId="7" xfId="2" applyNumberFormat="1" applyFont="1" applyFill="1" applyBorder="1" applyAlignment="1" applyProtection="1">
      <alignment horizontal="center" wrapText="1"/>
    </xf>
    <xf numFmtId="0" fontId="6" fillId="0" borderId="7" xfId="2" applyNumberFormat="1" applyFont="1" applyFill="1" applyBorder="1" applyAlignment="1" applyProtection="1">
      <alignment horizontal="left" wrapText="1" shrinkToFit="1"/>
    </xf>
    <xf numFmtId="176" fontId="6" fillId="0" borderId="7" xfId="0" applyNumberFormat="1" applyFont="1" applyFill="1" applyBorder="1" applyAlignment="1">
      <alignment horizontal="center" shrinkToFit="1"/>
    </xf>
    <xf numFmtId="0" fontId="6" fillId="0" borderId="7" xfId="0" applyNumberFormat="1" applyFont="1" applyFill="1" applyBorder="1" applyAlignment="1">
      <alignment horizontal="center" shrinkToFit="1"/>
    </xf>
    <xf numFmtId="6" fontId="6" fillId="0" borderId="7" xfId="1" applyFont="1" applyFill="1" applyBorder="1" applyAlignment="1">
      <alignment horizontal="right" shrinkToFit="1"/>
    </xf>
    <xf numFmtId="6" fontId="6" fillId="0" borderId="9" xfId="1" applyFont="1" applyFill="1" applyBorder="1" applyAlignment="1">
      <alignment horizontal="right" shrinkToFit="1"/>
    </xf>
    <xf numFmtId="177" fontId="6" fillId="0" borderId="9" xfId="0" applyNumberFormat="1" applyFont="1" applyFill="1" applyBorder="1" applyAlignment="1">
      <alignment horizontal="center" shrinkToFit="1"/>
    </xf>
    <xf numFmtId="0" fontId="6" fillId="0" borderId="0" xfId="0" applyFont="1" applyFill="1" applyAlignment="1">
      <alignment shrinkToFit="1"/>
    </xf>
    <xf numFmtId="0" fontId="6" fillId="0" borderId="7" xfId="2" applyNumberFormat="1" applyFont="1" applyFill="1" applyBorder="1" applyAlignment="1" applyProtection="1">
      <alignment horizontal="center" wrapText="1" shrinkToFit="1"/>
    </xf>
    <xf numFmtId="0" fontId="6" fillId="0" borderId="7" xfId="0" applyNumberFormat="1" applyFont="1" applyBorder="1" applyAlignment="1">
      <alignment vertical="center" shrinkToFit="1"/>
    </xf>
    <xf numFmtId="177" fontId="2" fillId="0" borderId="7" xfId="0" applyNumberFormat="1" applyFont="1" applyBorder="1" applyAlignment="1">
      <alignment vertical="center" shrinkToFit="1"/>
    </xf>
    <xf numFmtId="6" fontId="2" fillId="0" borderId="7" xfId="1" applyFont="1" applyBorder="1" applyAlignment="1">
      <alignment horizontal="center" vertical="center" shrinkToFit="1"/>
    </xf>
    <xf numFmtId="14" fontId="2" fillId="0" borderId="7" xfId="1" applyNumberFormat="1" applyFont="1" applyBorder="1" applyAlignment="1">
      <alignment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0" borderId="7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wrapText="1" shrinkToFit="1"/>
    </xf>
    <xf numFmtId="177" fontId="6" fillId="0" borderId="7" xfId="0" applyNumberFormat="1" applyFont="1" applyBorder="1" applyAlignment="1">
      <alignment vertical="center" shrinkToFit="1"/>
    </xf>
    <xf numFmtId="6" fontId="6" fillId="0" borderId="7" xfId="1" applyFont="1" applyBorder="1" applyAlignment="1">
      <alignment horizontal="center" vertical="center" shrinkToFit="1"/>
    </xf>
    <xf numFmtId="14" fontId="6" fillId="0" borderId="7" xfId="1" applyNumberFormat="1" applyFont="1" applyBorder="1" applyAlignment="1">
      <alignment vertical="center" shrinkToFit="1"/>
    </xf>
    <xf numFmtId="0" fontId="6" fillId="0" borderId="0" xfId="0" applyFont="1" applyFill="1" applyAlignment="1"/>
    <xf numFmtId="177" fontId="6" fillId="0" borderId="7" xfId="0" applyNumberFormat="1" applyFont="1" applyFill="1" applyBorder="1" applyAlignment="1">
      <alignment horizontal="left" vertical="center" shrinkToFit="1"/>
    </xf>
    <xf numFmtId="14" fontId="6" fillId="0" borderId="7" xfId="1" applyNumberFormat="1" applyFont="1" applyFill="1" applyBorder="1" applyAlignment="1">
      <alignment horizontal="center" vertical="center" shrinkToFit="1"/>
    </xf>
    <xf numFmtId="14" fontId="7" fillId="0" borderId="9" xfId="0" applyNumberFormat="1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wrapText="1" shrinkToFit="1"/>
    </xf>
    <xf numFmtId="177" fontId="2" fillId="0" borderId="7" xfId="0" applyNumberFormat="1" applyFont="1" applyBorder="1" applyAlignment="1">
      <alignment horizontal="left" vertical="center" shrinkToFi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shrinkToFit="1"/>
    </xf>
    <xf numFmtId="0" fontId="2" fillId="2" borderId="0" xfId="0" applyFont="1" applyFill="1" applyAlignment="1">
      <alignment horizontal="center" shrinkToFit="1"/>
    </xf>
    <xf numFmtId="176" fontId="2" fillId="0" borderId="0" xfId="0" applyNumberFormat="1" applyFont="1" applyFill="1" applyAlignment="1"/>
    <xf numFmtId="0" fontId="2" fillId="0" borderId="0" xfId="0" applyFont="1" applyFill="1" applyAlignment="1">
      <alignment horizontal="left" shrinkToFit="1"/>
    </xf>
    <xf numFmtId="0" fontId="2" fillId="2" borderId="0" xfId="0" applyFont="1" applyFill="1" applyAlignment="1">
      <alignment horizontal="left" shrinkToFit="1"/>
    </xf>
    <xf numFmtId="0" fontId="2" fillId="2" borderId="0" xfId="0" applyFont="1" applyFill="1" applyAlignment="1"/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15</xdr:row>
      <xdr:rowOff>0</xdr:rowOff>
    </xdr:from>
    <xdr:to>
      <xdr:col>10</xdr:col>
      <xdr:colOff>1238250</xdr:colOff>
      <xdr:row>15</xdr:row>
      <xdr:rowOff>628650</xdr:rowOff>
    </xdr:to>
    <xdr:sp macro="" textlink="">
      <xdr:nvSpPr>
        <xdr:cNvPr id="2" name="左右矢印 1"/>
        <xdr:cNvSpPr/>
      </xdr:nvSpPr>
      <xdr:spPr bwMode="auto">
        <a:xfrm>
          <a:off x="10039350" y="10001250"/>
          <a:ext cx="5019675" cy="628650"/>
        </a:xfrm>
        <a:prstGeom prst="leftRightArrow">
          <a:avLst/>
        </a:prstGeom>
        <a:solidFill>
          <a:srgbClr val="00B0F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38100</xdr:colOff>
      <xdr:row>11</xdr:row>
      <xdr:rowOff>19050</xdr:rowOff>
    </xdr:from>
    <xdr:to>
      <xdr:col>17</xdr:col>
      <xdr:colOff>0</xdr:colOff>
      <xdr:row>11</xdr:row>
      <xdr:rowOff>647700</xdr:rowOff>
    </xdr:to>
    <xdr:sp macro="" textlink="">
      <xdr:nvSpPr>
        <xdr:cNvPr id="3" name="左右矢印 2"/>
        <xdr:cNvSpPr/>
      </xdr:nvSpPr>
      <xdr:spPr bwMode="auto">
        <a:xfrm>
          <a:off x="15106650" y="7353300"/>
          <a:ext cx="5772150" cy="628650"/>
        </a:xfrm>
        <a:prstGeom prst="leftRightArrow">
          <a:avLst/>
        </a:prstGeom>
        <a:solidFill>
          <a:srgbClr val="00B0F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57150</xdr:colOff>
      <xdr:row>15</xdr:row>
      <xdr:rowOff>19050</xdr:rowOff>
    </xdr:from>
    <xdr:to>
      <xdr:col>22</xdr:col>
      <xdr:colOff>0</xdr:colOff>
      <xdr:row>15</xdr:row>
      <xdr:rowOff>647700</xdr:rowOff>
    </xdr:to>
    <xdr:sp macro="" textlink="">
      <xdr:nvSpPr>
        <xdr:cNvPr id="4" name="左右矢印 3"/>
        <xdr:cNvSpPr/>
      </xdr:nvSpPr>
      <xdr:spPr bwMode="auto">
        <a:xfrm>
          <a:off x="20935950" y="10020300"/>
          <a:ext cx="5114925" cy="628650"/>
        </a:xfrm>
        <a:prstGeom prst="leftRightArrow">
          <a:avLst/>
        </a:prstGeom>
        <a:solidFill>
          <a:srgbClr val="00B0F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57150</xdr:colOff>
      <xdr:row>15</xdr:row>
      <xdr:rowOff>647700</xdr:rowOff>
    </xdr:from>
    <xdr:to>
      <xdr:col>25</xdr:col>
      <xdr:colOff>819150</xdr:colOff>
      <xdr:row>16</xdr:row>
      <xdr:rowOff>609600</xdr:rowOff>
    </xdr:to>
    <xdr:sp macro="" textlink="">
      <xdr:nvSpPr>
        <xdr:cNvPr id="5" name="左右矢印 4"/>
        <xdr:cNvSpPr/>
      </xdr:nvSpPr>
      <xdr:spPr bwMode="auto">
        <a:xfrm>
          <a:off x="26108025" y="10648950"/>
          <a:ext cx="4048125" cy="628650"/>
        </a:xfrm>
        <a:prstGeom prst="leftRightArrow">
          <a:avLst/>
        </a:prstGeom>
        <a:solidFill>
          <a:srgbClr val="00B0F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19050</xdr:colOff>
      <xdr:row>12</xdr:row>
      <xdr:rowOff>0</xdr:rowOff>
    </xdr:from>
    <xdr:to>
      <xdr:col>28</xdr:col>
      <xdr:colOff>1066800</xdr:colOff>
      <xdr:row>12</xdr:row>
      <xdr:rowOff>628650</xdr:rowOff>
    </xdr:to>
    <xdr:sp macro="" textlink="">
      <xdr:nvSpPr>
        <xdr:cNvPr id="6" name="左右矢印 5"/>
        <xdr:cNvSpPr/>
      </xdr:nvSpPr>
      <xdr:spPr bwMode="auto">
        <a:xfrm>
          <a:off x="30222825" y="8001000"/>
          <a:ext cx="3162300" cy="628650"/>
        </a:xfrm>
        <a:prstGeom prst="leftRightArrow">
          <a:avLst/>
        </a:prstGeom>
        <a:solidFill>
          <a:srgbClr val="00B0F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19050</xdr:colOff>
      <xdr:row>8</xdr:row>
      <xdr:rowOff>0</xdr:rowOff>
    </xdr:from>
    <xdr:to>
      <xdr:col>10</xdr:col>
      <xdr:colOff>1219200</xdr:colOff>
      <xdr:row>9</xdr:row>
      <xdr:rowOff>38100</xdr:rowOff>
    </xdr:to>
    <xdr:sp macro="" textlink="">
      <xdr:nvSpPr>
        <xdr:cNvPr id="7" name="左右矢印 6"/>
        <xdr:cNvSpPr/>
      </xdr:nvSpPr>
      <xdr:spPr bwMode="auto">
        <a:xfrm>
          <a:off x="10039350" y="5334000"/>
          <a:ext cx="5000625" cy="704850"/>
        </a:xfrm>
        <a:prstGeom prst="leftRightArrow">
          <a:avLst/>
        </a:prstGeom>
        <a:solidFill>
          <a:srgbClr val="FF99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19</xdr:row>
      <xdr:rowOff>19050</xdr:rowOff>
    </xdr:from>
    <xdr:to>
      <xdr:col>15</xdr:col>
      <xdr:colOff>857250</xdr:colOff>
      <xdr:row>20</xdr:row>
      <xdr:rowOff>57150</xdr:rowOff>
    </xdr:to>
    <xdr:sp macro="" textlink="">
      <xdr:nvSpPr>
        <xdr:cNvPr id="8" name="左右矢印 7"/>
        <xdr:cNvSpPr/>
      </xdr:nvSpPr>
      <xdr:spPr bwMode="auto">
        <a:xfrm>
          <a:off x="15068550" y="12687300"/>
          <a:ext cx="4933950" cy="704850"/>
        </a:xfrm>
        <a:prstGeom prst="leftRightArrow">
          <a:avLst/>
        </a:prstGeom>
        <a:solidFill>
          <a:srgbClr val="FF99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19</xdr:row>
      <xdr:rowOff>628650</xdr:rowOff>
    </xdr:from>
    <xdr:to>
      <xdr:col>20</xdr:col>
      <xdr:colOff>1047750</xdr:colOff>
      <xdr:row>21</xdr:row>
      <xdr:rowOff>0</xdr:rowOff>
    </xdr:to>
    <xdr:sp macro="" textlink="">
      <xdr:nvSpPr>
        <xdr:cNvPr id="9" name="左右矢印 8"/>
        <xdr:cNvSpPr/>
      </xdr:nvSpPr>
      <xdr:spPr bwMode="auto">
        <a:xfrm>
          <a:off x="20012025" y="13296900"/>
          <a:ext cx="4743450" cy="704850"/>
        </a:xfrm>
        <a:prstGeom prst="leftRightArrow">
          <a:avLst/>
        </a:prstGeom>
        <a:solidFill>
          <a:srgbClr val="FF99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13</xdr:row>
      <xdr:rowOff>0</xdr:rowOff>
    </xdr:from>
    <xdr:to>
      <xdr:col>24</xdr:col>
      <xdr:colOff>1085850</xdr:colOff>
      <xdr:row>14</xdr:row>
      <xdr:rowOff>38100</xdr:rowOff>
    </xdr:to>
    <xdr:sp macro="" textlink="">
      <xdr:nvSpPr>
        <xdr:cNvPr id="10" name="左右矢印 9"/>
        <xdr:cNvSpPr/>
      </xdr:nvSpPr>
      <xdr:spPr bwMode="auto">
        <a:xfrm>
          <a:off x="24803100" y="8667750"/>
          <a:ext cx="4524375" cy="704850"/>
        </a:xfrm>
        <a:prstGeom prst="leftRightArrow">
          <a:avLst/>
        </a:prstGeom>
        <a:solidFill>
          <a:srgbClr val="FF99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14</xdr:row>
      <xdr:rowOff>0</xdr:rowOff>
    </xdr:from>
    <xdr:to>
      <xdr:col>28</xdr:col>
      <xdr:colOff>1066800</xdr:colOff>
      <xdr:row>15</xdr:row>
      <xdr:rowOff>38100</xdr:rowOff>
    </xdr:to>
    <xdr:sp macro="" textlink="">
      <xdr:nvSpPr>
        <xdr:cNvPr id="11" name="左右矢印 10"/>
        <xdr:cNvSpPr/>
      </xdr:nvSpPr>
      <xdr:spPr bwMode="auto">
        <a:xfrm>
          <a:off x="29337000" y="9334500"/>
          <a:ext cx="4048125" cy="704850"/>
        </a:xfrm>
        <a:prstGeom prst="leftRightArrow">
          <a:avLst/>
        </a:prstGeom>
        <a:solidFill>
          <a:srgbClr val="FF99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25"/>
  <sheetViews>
    <sheetView tabSelected="1" zoomScale="50" zoomScaleNormal="50" workbookViewId="0">
      <selection activeCell="J8" sqref="J8"/>
    </sheetView>
  </sheetViews>
  <sheetFormatPr defaultRowHeight="52.5" customHeight="1" x14ac:dyDescent="0.25"/>
  <cols>
    <col min="1" max="1" width="8.375" style="14" bestFit="1" customWidth="1"/>
    <col min="2" max="2" width="27.125" style="14" customWidth="1"/>
    <col min="3" max="3" width="20.625" style="14" hidden="1" customWidth="1"/>
    <col min="4" max="4" width="30.125" style="14" hidden="1" customWidth="1"/>
    <col min="5" max="5" width="13.375" style="14" hidden="1" customWidth="1"/>
    <col min="6" max="6" width="31.875" style="90" hidden="1" customWidth="1"/>
    <col min="7" max="7" width="21.375" style="14" hidden="1" customWidth="1"/>
    <col min="8" max="8" width="21.125" style="26" bestFit="1" customWidth="1"/>
    <col min="9" max="10" width="14.375" style="14" bestFit="1" customWidth="1"/>
    <col min="11" max="11" width="16.375" style="96" bestFit="1" customWidth="1"/>
    <col min="12" max="13" width="11.375" style="14" bestFit="1" customWidth="1"/>
    <col min="14" max="14" width="16.375" style="96" bestFit="1" customWidth="1"/>
    <col min="15" max="15" width="14.375" style="26" bestFit="1" customWidth="1"/>
    <col min="16" max="19" width="11.375" style="14" bestFit="1" customWidth="1"/>
    <col min="20" max="21" width="14.375" style="26" bestFit="1" customWidth="1"/>
    <col min="22" max="22" width="16.375" style="96" bestFit="1" customWidth="1"/>
    <col min="23" max="25" width="14.375" style="14" bestFit="1" customWidth="1"/>
    <col min="26" max="27" width="11.375" style="14" bestFit="1" customWidth="1"/>
    <col min="28" max="28" width="16.375" style="96" bestFit="1" customWidth="1"/>
    <col min="29" max="29" width="14.375" style="14" bestFit="1" customWidth="1"/>
    <col min="30" max="30" width="9.875" style="93" bestFit="1" customWidth="1"/>
    <col min="31" max="31" width="9.875" style="14" bestFit="1" customWidth="1"/>
    <col min="32" max="32" width="13.375" style="14" bestFit="1" customWidth="1"/>
    <col min="33" max="33" width="18.375" style="14" bestFit="1" customWidth="1"/>
    <col min="34" max="36" width="16.625" style="14" hidden="1" customWidth="1"/>
    <col min="37" max="37" width="19.875" style="14" hidden="1" customWidth="1"/>
    <col min="38" max="38" width="12.875" style="14" bestFit="1" customWidth="1"/>
    <col min="39" max="16384" width="9" style="14"/>
  </cols>
  <sheetData>
    <row r="2" spans="1:38" ht="24" x14ac:dyDescent="0.25">
      <c r="A2" s="1"/>
      <c r="B2" s="2">
        <v>41910</v>
      </c>
      <c r="C2" s="1"/>
      <c r="D2" s="1"/>
      <c r="E2" s="2"/>
      <c r="F2" s="3"/>
      <c r="G2" s="2"/>
      <c r="H2" s="4">
        <v>1</v>
      </c>
      <c r="I2" s="5">
        <v>2</v>
      </c>
      <c r="J2" s="5">
        <v>3</v>
      </c>
      <c r="K2" s="6">
        <v>4</v>
      </c>
      <c r="L2" s="5">
        <v>5</v>
      </c>
      <c r="M2" s="5">
        <v>6</v>
      </c>
      <c r="N2" s="6">
        <v>7</v>
      </c>
      <c r="O2" s="4">
        <v>8</v>
      </c>
      <c r="P2" s="5">
        <v>9</v>
      </c>
      <c r="Q2" s="5">
        <v>10</v>
      </c>
      <c r="R2" s="5">
        <v>11</v>
      </c>
      <c r="S2" s="5">
        <v>12</v>
      </c>
      <c r="T2" s="4">
        <v>13</v>
      </c>
      <c r="U2" s="4">
        <v>14</v>
      </c>
      <c r="V2" s="6">
        <v>15</v>
      </c>
      <c r="W2" s="5">
        <v>16</v>
      </c>
      <c r="X2" s="7">
        <v>17</v>
      </c>
      <c r="Y2" s="5">
        <v>18</v>
      </c>
      <c r="Z2" s="5">
        <v>19</v>
      </c>
      <c r="AA2" s="5">
        <v>20</v>
      </c>
      <c r="AB2" s="6">
        <v>21</v>
      </c>
      <c r="AC2" s="8">
        <v>22</v>
      </c>
      <c r="AD2" s="9" t="s">
        <v>0</v>
      </c>
      <c r="AE2" s="10" t="s">
        <v>1</v>
      </c>
      <c r="AF2" s="10" t="s">
        <v>2</v>
      </c>
      <c r="AG2" s="10" t="s">
        <v>3</v>
      </c>
      <c r="AH2" s="10" t="s">
        <v>1</v>
      </c>
      <c r="AI2" s="11" t="s">
        <v>4</v>
      </c>
      <c r="AJ2" s="12" t="s">
        <v>5</v>
      </c>
      <c r="AK2" s="12" t="s">
        <v>6</v>
      </c>
      <c r="AL2" s="13" t="s">
        <v>6</v>
      </c>
    </row>
    <row r="3" spans="1:38" s="26" customFormat="1" ht="24" x14ac:dyDescent="0.25">
      <c r="A3" s="1"/>
      <c r="B3" s="1" t="s">
        <v>7</v>
      </c>
      <c r="C3" s="1"/>
      <c r="D3" s="2">
        <v>42004</v>
      </c>
      <c r="E3" s="1"/>
      <c r="F3" s="15"/>
      <c r="G3" s="1"/>
      <c r="H3" s="16" t="s">
        <v>8</v>
      </c>
      <c r="I3" s="17" t="s">
        <v>9</v>
      </c>
      <c r="J3" s="17" t="s">
        <v>9</v>
      </c>
      <c r="K3" s="18" t="s">
        <v>10</v>
      </c>
      <c r="L3" s="17" t="s">
        <v>11</v>
      </c>
      <c r="M3" s="17" t="s">
        <v>11</v>
      </c>
      <c r="N3" s="18" t="s">
        <v>10</v>
      </c>
      <c r="O3" s="16" t="s">
        <v>8</v>
      </c>
      <c r="P3" s="17" t="s">
        <v>12</v>
      </c>
      <c r="Q3" s="17" t="s">
        <v>12</v>
      </c>
      <c r="R3" s="17" t="s">
        <v>12</v>
      </c>
      <c r="S3" s="17" t="s">
        <v>12</v>
      </c>
      <c r="T3" s="16" t="s">
        <v>8</v>
      </c>
      <c r="U3" s="16" t="s">
        <v>8</v>
      </c>
      <c r="V3" s="18" t="s">
        <v>10</v>
      </c>
      <c r="W3" s="17" t="s">
        <v>9</v>
      </c>
      <c r="X3" s="19" t="s">
        <v>9</v>
      </c>
      <c r="Y3" s="17" t="s">
        <v>9</v>
      </c>
      <c r="Z3" s="17" t="s">
        <v>11</v>
      </c>
      <c r="AA3" s="17" t="s">
        <v>11</v>
      </c>
      <c r="AB3" s="18" t="s">
        <v>10</v>
      </c>
      <c r="AC3" s="20" t="s">
        <v>8</v>
      </c>
      <c r="AD3" s="21" t="s">
        <v>13</v>
      </c>
      <c r="AE3" s="17" t="s">
        <v>13</v>
      </c>
      <c r="AF3" s="17" t="s">
        <v>14</v>
      </c>
      <c r="AG3" s="17" t="s">
        <v>15</v>
      </c>
      <c r="AH3" s="22">
        <v>2500</v>
      </c>
      <c r="AI3" s="23" t="s">
        <v>16</v>
      </c>
      <c r="AJ3" s="24" t="s">
        <v>16</v>
      </c>
      <c r="AK3" s="24" t="s">
        <v>17</v>
      </c>
      <c r="AL3" s="25" t="s">
        <v>18</v>
      </c>
    </row>
    <row r="4" spans="1:38" s="34" customFormat="1" ht="24" x14ac:dyDescent="0.25">
      <c r="A4" s="27">
        <v>0</v>
      </c>
      <c r="B4" s="28" t="s">
        <v>19</v>
      </c>
      <c r="C4" s="29" t="s">
        <v>20</v>
      </c>
      <c r="D4" s="29" t="s">
        <v>21</v>
      </c>
      <c r="E4" s="29" t="s">
        <v>22</v>
      </c>
      <c r="F4" s="30" t="s">
        <v>23</v>
      </c>
      <c r="G4" s="31" t="s">
        <v>24</v>
      </c>
      <c r="H4" s="32" t="s">
        <v>25</v>
      </c>
      <c r="I4" s="17" t="s">
        <v>26</v>
      </c>
      <c r="J4" s="17" t="s">
        <v>27</v>
      </c>
      <c r="K4" s="18" t="s">
        <v>28</v>
      </c>
      <c r="L4" s="17" t="s">
        <v>29</v>
      </c>
      <c r="M4" s="17" t="s">
        <v>25</v>
      </c>
      <c r="N4" s="18" t="s">
        <v>30</v>
      </c>
      <c r="O4" s="32" t="s">
        <v>27</v>
      </c>
      <c r="P4" s="17" t="s">
        <v>29</v>
      </c>
      <c r="Q4" s="17" t="s">
        <v>26</v>
      </c>
      <c r="R4" s="17" t="s">
        <v>27</v>
      </c>
      <c r="S4" s="17" t="s">
        <v>25</v>
      </c>
      <c r="T4" s="32" t="s">
        <v>26</v>
      </c>
      <c r="U4" s="32" t="s">
        <v>29</v>
      </c>
      <c r="V4" s="18" t="s">
        <v>31</v>
      </c>
      <c r="W4" s="17" t="s">
        <v>29</v>
      </c>
      <c r="X4" s="17" t="s">
        <v>25</v>
      </c>
      <c r="Y4" s="17" t="s">
        <v>32</v>
      </c>
      <c r="Z4" s="17" t="s">
        <v>27</v>
      </c>
      <c r="AA4" s="17" t="s">
        <v>26</v>
      </c>
      <c r="AB4" s="18" t="s">
        <v>33</v>
      </c>
      <c r="AC4" s="20" t="s">
        <v>34</v>
      </c>
      <c r="AD4" s="21" t="s">
        <v>35</v>
      </c>
      <c r="AE4" s="17" t="s">
        <v>35</v>
      </c>
      <c r="AF4" s="23">
        <v>0</v>
      </c>
      <c r="AG4" s="23">
        <v>1500</v>
      </c>
      <c r="AH4" s="23">
        <f>+AH3/4</f>
        <v>625</v>
      </c>
      <c r="AI4" s="33">
        <v>1500</v>
      </c>
      <c r="AJ4" s="24">
        <v>2000</v>
      </c>
      <c r="AK4" s="24"/>
      <c r="AL4" s="25"/>
    </row>
    <row r="5" spans="1:38" s="1" customFormat="1" ht="48" x14ac:dyDescent="0.25">
      <c r="A5" s="27">
        <f>+A4+1</f>
        <v>1</v>
      </c>
      <c r="B5" s="28" t="s">
        <v>36</v>
      </c>
      <c r="C5" s="35" t="s">
        <v>37</v>
      </c>
      <c r="D5" s="36">
        <v>17945</v>
      </c>
      <c r="E5" s="29">
        <f t="shared" ref="E5:E21" si="0">DATEDIF(D5,$D$3,"y")</f>
        <v>65</v>
      </c>
      <c r="F5" s="30">
        <v>4902160004</v>
      </c>
      <c r="G5" s="37"/>
      <c r="H5" s="38"/>
      <c r="I5" s="39"/>
      <c r="J5" s="40"/>
      <c r="K5" s="41"/>
      <c r="L5" s="39"/>
      <c r="M5" s="39"/>
      <c r="N5" s="41"/>
      <c r="O5" s="38" t="s">
        <v>38</v>
      </c>
      <c r="P5" s="39"/>
      <c r="Q5" s="39"/>
      <c r="R5" s="39"/>
      <c r="S5" s="39"/>
      <c r="T5" s="38"/>
      <c r="U5" s="38"/>
      <c r="V5" s="41" t="s">
        <v>39</v>
      </c>
      <c r="W5" s="39"/>
      <c r="X5" s="39"/>
      <c r="Y5" s="40"/>
      <c r="Z5" s="39"/>
      <c r="AA5" s="39"/>
      <c r="AB5" s="42"/>
      <c r="AC5" s="39"/>
      <c r="AD5" s="43">
        <f t="shared" ref="AD5" si="1">COUNTA(H5:J5)+COUNTA(L5:M5)+COUNTA(O5:U5)+COUNTA(W5:AA5)+COUNTA(AC5)</f>
        <v>1</v>
      </c>
      <c r="AE5" s="44">
        <f t="shared" ref="AE5" si="2">COUNTA(K5)+COUNTA(AB5)+COUNTA(N5)+COUNTA(V5)</f>
        <v>1</v>
      </c>
      <c r="AF5" s="45">
        <f t="shared" ref="AF5:AF21" si="3">+AD5*$AF$4</f>
        <v>0</v>
      </c>
      <c r="AG5" s="45">
        <f t="shared" ref="AG5:AG21" si="4">+AD5*$AG$4</f>
        <v>1500</v>
      </c>
      <c r="AH5" s="45">
        <f t="shared" ref="AH5:AH21" si="5">+AE5*$AH$4</f>
        <v>625</v>
      </c>
      <c r="AI5" s="45"/>
      <c r="AJ5" s="46"/>
      <c r="AK5" s="46">
        <f t="shared" ref="AK5:AK21" si="6">SUM(AF5:AJ5)</f>
        <v>2125</v>
      </c>
      <c r="AL5" s="47"/>
    </row>
    <row r="6" spans="1:38" s="1" customFormat="1" ht="48" x14ac:dyDescent="0.25">
      <c r="A6" s="27">
        <f t="shared" ref="A6:A21" si="7">+A5+1</f>
        <v>2</v>
      </c>
      <c r="B6" s="48" t="s">
        <v>40</v>
      </c>
      <c r="C6" s="35" t="s">
        <v>41</v>
      </c>
      <c r="D6" s="49">
        <v>18746</v>
      </c>
      <c r="E6" s="29">
        <f t="shared" si="0"/>
        <v>63</v>
      </c>
      <c r="F6" s="30">
        <v>5104280001</v>
      </c>
      <c r="G6" s="50"/>
      <c r="H6" s="51"/>
      <c r="I6" s="39"/>
      <c r="J6" s="40"/>
      <c r="K6" s="41"/>
      <c r="L6" s="39"/>
      <c r="M6" s="39"/>
      <c r="N6" s="41"/>
      <c r="O6" s="38"/>
      <c r="P6" s="39"/>
      <c r="Q6" s="39" t="s">
        <v>42</v>
      </c>
      <c r="R6" s="39"/>
      <c r="S6" s="39"/>
      <c r="T6" s="38"/>
      <c r="U6" s="38"/>
      <c r="V6" s="41"/>
      <c r="W6" s="39"/>
      <c r="X6" s="39"/>
      <c r="Y6" s="40"/>
      <c r="Z6" s="39" t="s">
        <v>43</v>
      </c>
      <c r="AA6" s="39"/>
      <c r="AB6" s="42"/>
      <c r="AC6" s="39"/>
      <c r="AD6" s="43">
        <f>COUNTA(H6:J6)+COUNTA(L6:M6)+COUNTA(O6:U6)+COUNTA(W6:AA6)+COUNTA(AC6)</f>
        <v>2</v>
      </c>
      <c r="AE6" s="44">
        <f>COUNTA(K6)+COUNTA(AB6)+COUNTA(N6)+COUNTA(V6)</f>
        <v>0</v>
      </c>
      <c r="AF6" s="45">
        <f t="shared" si="3"/>
        <v>0</v>
      </c>
      <c r="AG6" s="45">
        <f t="shared" si="4"/>
        <v>3000</v>
      </c>
      <c r="AH6" s="45">
        <f t="shared" si="5"/>
        <v>0</v>
      </c>
      <c r="AI6" s="45"/>
      <c r="AJ6" s="46"/>
      <c r="AK6" s="46">
        <f t="shared" si="6"/>
        <v>3000</v>
      </c>
      <c r="AL6" s="47"/>
    </row>
    <row r="7" spans="1:38" s="70" customFormat="1" ht="48" x14ac:dyDescent="0.25">
      <c r="A7" s="52">
        <f t="shared" si="7"/>
        <v>3</v>
      </c>
      <c r="B7" s="53" t="s">
        <v>44</v>
      </c>
      <c r="C7" s="54" t="s">
        <v>45</v>
      </c>
      <c r="D7" s="55">
        <v>18834</v>
      </c>
      <c r="E7" s="56">
        <f t="shared" si="0"/>
        <v>63</v>
      </c>
      <c r="F7" s="57">
        <v>5107251002</v>
      </c>
      <c r="G7" s="58"/>
      <c r="H7" s="59"/>
      <c r="I7" s="60"/>
      <c r="J7" s="60"/>
      <c r="K7" s="61"/>
      <c r="L7" s="60"/>
      <c r="M7" s="60" t="s">
        <v>46</v>
      </c>
      <c r="N7" s="62"/>
      <c r="O7" s="59"/>
      <c r="P7" s="60"/>
      <c r="Q7" s="60"/>
      <c r="R7" s="63"/>
      <c r="S7" s="60"/>
      <c r="T7" s="64" t="s">
        <v>38</v>
      </c>
      <c r="U7" s="59"/>
      <c r="V7" s="62" t="s">
        <v>47</v>
      </c>
      <c r="W7" s="60"/>
      <c r="X7" s="60"/>
      <c r="Y7" s="60"/>
      <c r="Z7" s="60"/>
      <c r="AA7" s="60"/>
      <c r="AB7" s="62"/>
      <c r="AC7" s="60"/>
      <c r="AD7" s="65">
        <f t="shared" ref="AD7:AD21" si="8">COUNTA(H7:J7)+COUNTA(L7:M7)+COUNTA(O7:U7)+COUNTA(W7:AA7)+COUNTA(AC7)</f>
        <v>2</v>
      </c>
      <c r="AE7" s="66">
        <f t="shared" ref="AE7:AE21" si="9">COUNTA(K7)+COUNTA(AB7)+COUNTA(N7)+COUNTA(V7)</f>
        <v>1</v>
      </c>
      <c r="AF7" s="67">
        <f t="shared" si="3"/>
        <v>0</v>
      </c>
      <c r="AG7" s="67">
        <f t="shared" si="4"/>
        <v>3000</v>
      </c>
      <c r="AH7" s="67">
        <f t="shared" si="5"/>
        <v>625</v>
      </c>
      <c r="AI7" s="67"/>
      <c r="AJ7" s="68"/>
      <c r="AK7" s="68">
        <f t="shared" si="6"/>
        <v>3625</v>
      </c>
      <c r="AL7" s="69"/>
    </row>
    <row r="8" spans="1:38" s="70" customFormat="1" ht="48" x14ac:dyDescent="0.25">
      <c r="A8" s="52">
        <f t="shared" si="7"/>
        <v>4</v>
      </c>
      <c r="B8" s="53" t="s">
        <v>48</v>
      </c>
      <c r="C8" s="54" t="s">
        <v>49</v>
      </c>
      <c r="D8" s="55">
        <v>19437</v>
      </c>
      <c r="E8" s="56">
        <f t="shared" si="0"/>
        <v>61</v>
      </c>
      <c r="F8" s="57">
        <v>5303191003</v>
      </c>
      <c r="G8" s="58"/>
      <c r="H8" s="59"/>
      <c r="I8" s="63"/>
      <c r="J8" s="60"/>
      <c r="K8" s="61"/>
      <c r="L8" s="60"/>
      <c r="M8" s="60"/>
      <c r="N8" s="62" t="s">
        <v>50</v>
      </c>
      <c r="O8" s="59"/>
      <c r="P8" s="63"/>
      <c r="Q8" s="60"/>
      <c r="R8" s="60"/>
      <c r="S8" s="60"/>
      <c r="T8" s="59" t="s">
        <v>51</v>
      </c>
      <c r="U8" s="59"/>
      <c r="V8" s="62" t="s">
        <v>52</v>
      </c>
      <c r="W8" s="60"/>
      <c r="X8" s="60"/>
      <c r="Y8" s="60"/>
      <c r="Z8" s="60"/>
      <c r="AA8" s="60"/>
      <c r="AB8" s="62"/>
      <c r="AC8" s="60"/>
      <c r="AD8" s="65">
        <f t="shared" si="8"/>
        <v>1</v>
      </c>
      <c r="AE8" s="66">
        <f t="shared" si="9"/>
        <v>2</v>
      </c>
      <c r="AF8" s="67">
        <f t="shared" si="3"/>
        <v>0</v>
      </c>
      <c r="AG8" s="67">
        <f t="shared" si="4"/>
        <v>1500</v>
      </c>
      <c r="AH8" s="67">
        <f t="shared" si="5"/>
        <v>1250</v>
      </c>
      <c r="AI8" s="67"/>
      <c r="AJ8" s="68"/>
      <c r="AK8" s="68">
        <f t="shared" si="6"/>
        <v>2750</v>
      </c>
      <c r="AL8" s="69"/>
    </row>
    <row r="9" spans="1:38" s="70" customFormat="1" ht="48" x14ac:dyDescent="0.25">
      <c r="A9" s="52">
        <f t="shared" si="7"/>
        <v>5</v>
      </c>
      <c r="B9" s="53" t="s">
        <v>53</v>
      </c>
      <c r="C9" s="54" t="s">
        <v>54</v>
      </c>
      <c r="D9" s="55">
        <v>19968</v>
      </c>
      <c r="E9" s="56">
        <f t="shared" si="0"/>
        <v>60</v>
      </c>
      <c r="F9" s="57">
        <v>5409011001</v>
      </c>
      <c r="G9" s="58"/>
      <c r="H9" s="59"/>
      <c r="I9" s="60"/>
      <c r="J9" s="60"/>
      <c r="K9" s="61"/>
      <c r="L9" s="60"/>
      <c r="M9" s="60"/>
      <c r="N9" s="62" t="s">
        <v>55</v>
      </c>
      <c r="O9" s="59"/>
      <c r="P9" s="63" t="s">
        <v>56</v>
      </c>
      <c r="Q9" s="60"/>
      <c r="R9" s="60"/>
      <c r="S9" s="60"/>
      <c r="T9" s="71" t="s">
        <v>57</v>
      </c>
      <c r="U9" s="59"/>
      <c r="V9" s="62"/>
      <c r="W9" s="60"/>
      <c r="X9" s="60"/>
      <c r="Y9" s="60"/>
      <c r="Z9" s="60"/>
      <c r="AA9" s="60"/>
      <c r="AB9" s="62"/>
      <c r="AC9" s="60"/>
      <c r="AD9" s="65">
        <f t="shared" si="8"/>
        <v>2</v>
      </c>
      <c r="AE9" s="66">
        <f t="shared" si="9"/>
        <v>1</v>
      </c>
      <c r="AF9" s="67">
        <f t="shared" si="3"/>
        <v>0</v>
      </c>
      <c r="AG9" s="67">
        <f t="shared" si="4"/>
        <v>3000</v>
      </c>
      <c r="AH9" s="67">
        <f t="shared" si="5"/>
        <v>625</v>
      </c>
      <c r="AI9" s="67"/>
      <c r="AJ9" s="68"/>
      <c r="AK9" s="68">
        <f t="shared" si="6"/>
        <v>3625</v>
      </c>
      <c r="AL9" s="69"/>
    </row>
    <row r="10" spans="1:38" s="70" customFormat="1" ht="48" x14ac:dyDescent="0.25">
      <c r="A10" s="52">
        <f t="shared" si="7"/>
        <v>6</v>
      </c>
      <c r="B10" s="53" t="s">
        <v>58</v>
      </c>
      <c r="C10" s="54" t="s">
        <v>59</v>
      </c>
      <c r="D10" s="55">
        <v>20150</v>
      </c>
      <c r="E10" s="56">
        <f t="shared" si="0"/>
        <v>59</v>
      </c>
      <c r="F10" s="57">
        <v>5503021001</v>
      </c>
      <c r="G10" s="58"/>
      <c r="H10" s="59"/>
      <c r="I10" s="60"/>
      <c r="J10" s="60"/>
      <c r="K10" s="61"/>
      <c r="L10" s="60"/>
      <c r="M10" s="60" t="s">
        <v>60</v>
      </c>
      <c r="N10" s="62"/>
      <c r="O10" s="59"/>
      <c r="P10" s="63" t="s">
        <v>61</v>
      </c>
      <c r="Q10" s="60"/>
      <c r="R10" s="60"/>
      <c r="S10" s="60"/>
      <c r="T10" s="72"/>
      <c r="U10" s="59"/>
      <c r="V10" s="62" t="s">
        <v>62</v>
      </c>
      <c r="W10" s="60"/>
      <c r="X10" s="63"/>
      <c r="Y10" s="60"/>
      <c r="Z10" s="60"/>
      <c r="AA10" s="60"/>
      <c r="AB10" s="61"/>
      <c r="AC10" s="60"/>
      <c r="AD10" s="65">
        <f t="shared" si="8"/>
        <v>2</v>
      </c>
      <c r="AE10" s="66">
        <f t="shared" si="9"/>
        <v>1</v>
      </c>
      <c r="AF10" s="67">
        <f t="shared" si="3"/>
        <v>0</v>
      </c>
      <c r="AG10" s="67">
        <f t="shared" si="4"/>
        <v>3000</v>
      </c>
      <c r="AH10" s="67">
        <f t="shared" si="5"/>
        <v>625</v>
      </c>
      <c r="AI10" s="67"/>
      <c r="AJ10" s="68"/>
      <c r="AK10" s="68">
        <f t="shared" si="6"/>
        <v>3625</v>
      </c>
      <c r="AL10" s="69"/>
    </row>
    <row r="11" spans="1:38" s="70" customFormat="1" ht="48" x14ac:dyDescent="0.25">
      <c r="A11" s="52">
        <f t="shared" si="7"/>
        <v>7</v>
      </c>
      <c r="B11" s="53" t="s">
        <v>63</v>
      </c>
      <c r="C11" s="54" t="s">
        <v>64</v>
      </c>
      <c r="D11" s="55">
        <v>21298</v>
      </c>
      <c r="E11" s="56">
        <f t="shared" si="0"/>
        <v>56</v>
      </c>
      <c r="F11" s="57">
        <v>5804231001</v>
      </c>
      <c r="G11" s="58"/>
      <c r="H11" s="59"/>
      <c r="I11" s="60"/>
      <c r="J11" s="60"/>
      <c r="K11" s="62"/>
      <c r="L11" s="63" t="s">
        <v>65</v>
      </c>
      <c r="M11" s="60"/>
      <c r="N11" s="62" t="s">
        <v>66</v>
      </c>
      <c r="O11" s="59"/>
      <c r="P11" s="60" t="s">
        <v>67</v>
      </c>
      <c r="Q11" s="60"/>
      <c r="R11" s="60"/>
      <c r="S11" s="63"/>
      <c r="T11" s="59"/>
      <c r="U11" s="59"/>
      <c r="V11" s="61"/>
      <c r="W11" s="60"/>
      <c r="X11" s="60"/>
      <c r="Y11" s="60"/>
      <c r="Z11" s="60"/>
      <c r="AA11" s="60"/>
      <c r="AB11" s="62" t="s">
        <v>68</v>
      </c>
      <c r="AC11" s="60"/>
      <c r="AD11" s="65">
        <f t="shared" si="8"/>
        <v>2</v>
      </c>
      <c r="AE11" s="66">
        <f t="shared" si="9"/>
        <v>2</v>
      </c>
      <c r="AF11" s="67">
        <f t="shared" si="3"/>
        <v>0</v>
      </c>
      <c r="AG11" s="67">
        <f t="shared" si="4"/>
        <v>3000</v>
      </c>
      <c r="AH11" s="67">
        <f t="shared" si="5"/>
        <v>1250</v>
      </c>
      <c r="AI11" s="67"/>
      <c r="AJ11" s="68"/>
      <c r="AK11" s="68">
        <f t="shared" si="6"/>
        <v>4250</v>
      </c>
      <c r="AL11" s="69"/>
    </row>
    <row r="12" spans="1:38" s="1" customFormat="1" ht="48" x14ac:dyDescent="0.25">
      <c r="A12" s="27">
        <f t="shared" si="7"/>
        <v>8</v>
      </c>
      <c r="B12" s="73" t="s">
        <v>69</v>
      </c>
      <c r="C12" s="74" t="s">
        <v>70</v>
      </c>
      <c r="D12" s="75">
        <v>21213</v>
      </c>
      <c r="E12" s="29">
        <f t="shared" si="0"/>
        <v>56</v>
      </c>
      <c r="F12" s="76">
        <v>5801280001</v>
      </c>
      <c r="G12" s="37"/>
      <c r="H12" s="38"/>
      <c r="I12" s="40" t="s">
        <v>71</v>
      </c>
      <c r="J12" s="39"/>
      <c r="K12" s="41"/>
      <c r="L12" s="39"/>
      <c r="M12" s="39"/>
      <c r="N12" s="42"/>
      <c r="O12" s="38"/>
      <c r="P12" s="39"/>
      <c r="Q12" s="39"/>
      <c r="R12" s="39"/>
      <c r="S12" s="39"/>
      <c r="T12" s="38"/>
      <c r="U12" s="38"/>
      <c r="V12" s="41" t="s">
        <v>72</v>
      </c>
      <c r="W12" s="39"/>
      <c r="X12" s="39"/>
      <c r="Y12" s="39"/>
      <c r="Z12" s="39"/>
      <c r="AA12" s="40" t="s">
        <v>73</v>
      </c>
      <c r="AB12" s="41"/>
      <c r="AC12" s="39"/>
      <c r="AD12" s="43">
        <f t="shared" si="8"/>
        <v>2</v>
      </c>
      <c r="AE12" s="44">
        <f t="shared" si="9"/>
        <v>1</v>
      </c>
      <c r="AF12" s="45">
        <f t="shared" si="3"/>
        <v>0</v>
      </c>
      <c r="AG12" s="45">
        <f t="shared" si="4"/>
        <v>3000</v>
      </c>
      <c r="AH12" s="45">
        <f t="shared" si="5"/>
        <v>625</v>
      </c>
      <c r="AI12" s="77"/>
      <c r="AJ12" s="78"/>
      <c r="AK12" s="46">
        <f t="shared" si="6"/>
        <v>3625</v>
      </c>
      <c r="AL12" s="47"/>
    </row>
    <row r="13" spans="1:38" s="1" customFormat="1" ht="48" customHeight="1" x14ac:dyDescent="0.25">
      <c r="A13" s="27">
        <f t="shared" si="7"/>
        <v>9</v>
      </c>
      <c r="B13" s="48" t="s">
        <v>74</v>
      </c>
      <c r="C13" s="35" t="s">
        <v>75</v>
      </c>
      <c r="D13" s="49">
        <v>24382</v>
      </c>
      <c r="E13" s="29">
        <f t="shared" si="0"/>
        <v>48</v>
      </c>
      <c r="F13" s="30">
        <v>6610020001</v>
      </c>
      <c r="G13" s="50"/>
      <c r="H13" s="79" t="s">
        <v>76</v>
      </c>
      <c r="I13" s="40"/>
      <c r="J13" s="39"/>
      <c r="K13" s="41"/>
      <c r="L13" s="39"/>
      <c r="M13" s="39"/>
      <c r="N13" s="42" t="s">
        <v>77</v>
      </c>
      <c r="O13" s="38"/>
      <c r="P13" s="39"/>
      <c r="Q13" s="39"/>
      <c r="R13" s="39"/>
      <c r="S13" s="39"/>
      <c r="T13" s="38"/>
      <c r="U13" s="38"/>
      <c r="V13" s="41" t="s">
        <v>78</v>
      </c>
      <c r="W13" s="39"/>
      <c r="X13" s="39"/>
      <c r="Y13" s="39"/>
      <c r="Z13" s="39"/>
      <c r="AA13" s="40"/>
      <c r="AB13" s="41"/>
      <c r="AC13" s="39"/>
      <c r="AD13" s="43">
        <f t="shared" si="8"/>
        <v>1</v>
      </c>
      <c r="AE13" s="44">
        <f t="shared" si="9"/>
        <v>2</v>
      </c>
      <c r="AF13" s="45">
        <f t="shared" si="3"/>
        <v>0</v>
      </c>
      <c r="AG13" s="45">
        <f t="shared" si="4"/>
        <v>1500</v>
      </c>
      <c r="AH13" s="45">
        <f t="shared" si="5"/>
        <v>1250</v>
      </c>
      <c r="AI13" s="77"/>
      <c r="AJ13" s="78"/>
      <c r="AK13" s="46">
        <f t="shared" si="6"/>
        <v>2750</v>
      </c>
      <c r="AL13" s="47"/>
    </row>
    <row r="14" spans="1:38" s="70" customFormat="1" ht="48" x14ac:dyDescent="0.25">
      <c r="A14" s="52">
        <f t="shared" si="7"/>
        <v>10</v>
      </c>
      <c r="B14" s="53" t="s">
        <v>79</v>
      </c>
      <c r="C14" s="54" t="s">
        <v>80</v>
      </c>
      <c r="D14" s="55">
        <v>25067</v>
      </c>
      <c r="E14" s="56">
        <f t="shared" si="0"/>
        <v>46</v>
      </c>
      <c r="F14" s="57">
        <v>6808171002</v>
      </c>
      <c r="G14" s="58"/>
      <c r="H14" s="59"/>
      <c r="I14" s="60"/>
      <c r="J14" s="63" t="s">
        <v>81</v>
      </c>
      <c r="K14" s="62"/>
      <c r="L14" s="60"/>
      <c r="M14" s="60"/>
      <c r="N14" s="62"/>
      <c r="O14" s="71" t="s">
        <v>38</v>
      </c>
      <c r="P14" s="60"/>
      <c r="Q14" s="60"/>
      <c r="R14" s="60"/>
      <c r="S14" s="60"/>
      <c r="T14" s="59"/>
      <c r="U14" s="59"/>
      <c r="V14" s="62"/>
      <c r="W14" s="60"/>
      <c r="X14" s="60"/>
      <c r="Y14" s="60"/>
      <c r="Z14" s="60"/>
      <c r="AA14" s="60"/>
      <c r="AB14" s="61" t="s">
        <v>82</v>
      </c>
      <c r="AC14" s="60"/>
      <c r="AD14" s="65">
        <f t="shared" si="8"/>
        <v>2</v>
      </c>
      <c r="AE14" s="66">
        <f t="shared" si="9"/>
        <v>1</v>
      </c>
      <c r="AF14" s="67">
        <f t="shared" si="3"/>
        <v>0</v>
      </c>
      <c r="AG14" s="67">
        <f t="shared" si="4"/>
        <v>3000</v>
      </c>
      <c r="AH14" s="67">
        <f t="shared" si="5"/>
        <v>625</v>
      </c>
      <c r="AI14" s="67"/>
      <c r="AJ14" s="68"/>
      <c r="AK14" s="68">
        <f t="shared" si="6"/>
        <v>3625</v>
      </c>
      <c r="AL14" s="69"/>
    </row>
    <row r="15" spans="1:38" s="1" customFormat="1" ht="48" x14ac:dyDescent="0.25">
      <c r="A15" s="27">
        <f t="shared" si="7"/>
        <v>11</v>
      </c>
      <c r="B15" s="48" t="s">
        <v>83</v>
      </c>
      <c r="C15" s="35" t="s">
        <v>84</v>
      </c>
      <c r="D15" s="49">
        <v>26255</v>
      </c>
      <c r="E15" s="29">
        <f t="shared" si="0"/>
        <v>43</v>
      </c>
      <c r="F15" s="30">
        <v>7111180002</v>
      </c>
      <c r="G15" s="50"/>
      <c r="H15" s="80"/>
      <c r="I15" s="39" t="s">
        <v>85</v>
      </c>
      <c r="J15" s="39"/>
      <c r="K15" s="41"/>
      <c r="L15" s="39"/>
      <c r="M15" s="40"/>
      <c r="N15" s="42" t="s">
        <v>86</v>
      </c>
      <c r="O15" s="38"/>
      <c r="P15" s="40"/>
      <c r="Q15" s="39"/>
      <c r="R15" s="39"/>
      <c r="S15" s="39"/>
      <c r="T15" s="38"/>
      <c r="U15" s="38" t="s">
        <v>76</v>
      </c>
      <c r="V15" s="41"/>
      <c r="W15" s="39"/>
      <c r="X15" s="39"/>
      <c r="Y15" s="39"/>
      <c r="Z15" s="39"/>
      <c r="AA15" s="39"/>
      <c r="AB15" s="41"/>
      <c r="AC15" s="39"/>
      <c r="AD15" s="43">
        <f t="shared" si="8"/>
        <v>2</v>
      </c>
      <c r="AE15" s="44">
        <f t="shared" si="9"/>
        <v>1</v>
      </c>
      <c r="AF15" s="45">
        <f t="shared" si="3"/>
        <v>0</v>
      </c>
      <c r="AG15" s="45">
        <f t="shared" si="4"/>
        <v>3000</v>
      </c>
      <c r="AH15" s="45">
        <f t="shared" si="5"/>
        <v>625</v>
      </c>
      <c r="AI15" s="77"/>
      <c r="AJ15" s="78"/>
      <c r="AK15" s="46">
        <f t="shared" si="6"/>
        <v>3625</v>
      </c>
      <c r="AL15" s="47"/>
    </row>
    <row r="16" spans="1:38" s="1" customFormat="1" ht="48" x14ac:dyDescent="0.25">
      <c r="A16" s="27">
        <f t="shared" si="7"/>
        <v>12</v>
      </c>
      <c r="B16" s="28" t="s">
        <v>87</v>
      </c>
      <c r="C16" s="35" t="s">
        <v>88</v>
      </c>
      <c r="D16" s="36">
        <v>26649</v>
      </c>
      <c r="E16" s="29">
        <f t="shared" si="0"/>
        <v>42</v>
      </c>
      <c r="F16" s="30">
        <v>7212160001</v>
      </c>
      <c r="G16" s="37"/>
      <c r="H16" s="38"/>
      <c r="I16" s="39"/>
      <c r="J16" s="39"/>
      <c r="K16" s="41"/>
      <c r="L16" s="39"/>
      <c r="M16" s="40"/>
      <c r="N16" s="42"/>
      <c r="O16" s="38" t="s">
        <v>38</v>
      </c>
      <c r="P16" s="40"/>
      <c r="Q16" s="39"/>
      <c r="R16" s="39"/>
      <c r="S16" s="39"/>
      <c r="T16" s="38"/>
      <c r="U16" s="38"/>
      <c r="V16" s="41"/>
      <c r="W16" s="39"/>
      <c r="X16" s="39"/>
      <c r="Y16" s="39"/>
      <c r="Z16" s="39"/>
      <c r="AA16" s="39"/>
      <c r="AB16" s="41" t="s">
        <v>89</v>
      </c>
      <c r="AC16" s="39"/>
      <c r="AD16" s="43">
        <f t="shared" si="8"/>
        <v>1</v>
      </c>
      <c r="AE16" s="44">
        <f t="shared" si="9"/>
        <v>1</v>
      </c>
      <c r="AF16" s="45">
        <f t="shared" si="3"/>
        <v>0</v>
      </c>
      <c r="AG16" s="45">
        <f t="shared" si="4"/>
        <v>1500</v>
      </c>
      <c r="AH16" s="45">
        <f t="shared" si="5"/>
        <v>625</v>
      </c>
      <c r="AI16" s="77">
        <v>1500</v>
      </c>
      <c r="AJ16" s="78"/>
      <c r="AK16" s="46">
        <f t="shared" si="6"/>
        <v>3625</v>
      </c>
      <c r="AL16" s="47"/>
    </row>
    <row r="17" spans="1:38" ht="48" x14ac:dyDescent="0.25">
      <c r="A17" s="27">
        <f t="shared" si="7"/>
        <v>13</v>
      </c>
      <c r="B17" s="28" t="s">
        <v>90</v>
      </c>
      <c r="C17" s="35" t="s">
        <v>91</v>
      </c>
      <c r="D17" s="36">
        <v>27130</v>
      </c>
      <c r="E17" s="29">
        <f t="shared" si="0"/>
        <v>40</v>
      </c>
      <c r="F17" s="30">
        <v>7404110003</v>
      </c>
      <c r="G17" s="37"/>
      <c r="H17" s="38"/>
      <c r="I17" s="39"/>
      <c r="J17" s="39" t="s">
        <v>92</v>
      </c>
      <c r="K17" s="41"/>
      <c r="L17" s="39"/>
      <c r="M17" s="39"/>
      <c r="N17" s="42" t="s">
        <v>93</v>
      </c>
      <c r="O17" s="38"/>
      <c r="P17" s="39"/>
      <c r="Q17" s="39"/>
      <c r="R17" s="39"/>
      <c r="S17" s="39"/>
      <c r="T17" s="38"/>
      <c r="U17" s="38"/>
      <c r="V17" s="41"/>
      <c r="W17" s="39"/>
      <c r="X17" s="39"/>
      <c r="Y17" s="39"/>
      <c r="Z17" s="40"/>
      <c r="AA17" s="39"/>
      <c r="AB17" s="41"/>
      <c r="AC17" s="39"/>
      <c r="AD17" s="43">
        <f t="shared" si="8"/>
        <v>1</v>
      </c>
      <c r="AE17" s="44">
        <f t="shared" si="9"/>
        <v>1</v>
      </c>
      <c r="AF17" s="45">
        <f t="shared" si="3"/>
        <v>0</v>
      </c>
      <c r="AG17" s="45">
        <f t="shared" si="4"/>
        <v>1500</v>
      </c>
      <c r="AH17" s="45">
        <f t="shared" si="5"/>
        <v>625</v>
      </c>
      <c r="AI17" s="45"/>
      <c r="AJ17" s="46"/>
      <c r="AK17" s="46">
        <f t="shared" si="6"/>
        <v>2125</v>
      </c>
      <c r="AL17" s="47"/>
    </row>
    <row r="18" spans="1:38" s="84" customFormat="1" ht="48" x14ac:dyDescent="0.25">
      <c r="A18" s="52">
        <f t="shared" si="7"/>
        <v>14</v>
      </c>
      <c r="B18" s="81" t="s">
        <v>94</v>
      </c>
      <c r="C18" s="82" t="s">
        <v>95</v>
      </c>
      <c r="D18" s="83">
        <v>27503</v>
      </c>
      <c r="E18" s="56">
        <f t="shared" si="0"/>
        <v>39</v>
      </c>
      <c r="F18" s="57">
        <v>7504191001</v>
      </c>
      <c r="G18" s="58"/>
      <c r="H18" s="59"/>
      <c r="I18" s="60"/>
      <c r="J18" s="60"/>
      <c r="K18" s="62"/>
      <c r="L18" s="60"/>
      <c r="M18" s="60"/>
      <c r="N18" s="62"/>
      <c r="O18" s="59"/>
      <c r="P18" s="60"/>
      <c r="Q18" s="60"/>
      <c r="R18" s="60"/>
      <c r="S18" s="60"/>
      <c r="T18" s="59"/>
      <c r="U18" s="59"/>
      <c r="V18" s="61" t="s">
        <v>96</v>
      </c>
      <c r="W18" s="60"/>
      <c r="X18" s="63" t="s">
        <v>97</v>
      </c>
      <c r="Y18" s="60"/>
      <c r="Z18" s="60"/>
      <c r="AA18" s="60"/>
      <c r="AB18" s="62"/>
      <c r="AC18" s="60"/>
      <c r="AD18" s="65">
        <f t="shared" si="8"/>
        <v>1</v>
      </c>
      <c r="AE18" s="66">
        <f t="shared" si="9"/>
        <v>1</v>
      </c>
      <c r="AF18" s="67">
        <f t="shared" si="3"/>
        <v>0</v>
      </c>
      <c r="AG18" s="67">
        <f t="shared" si="4"/>
        <v>1500</v>
      </c>
      <c r="AH18" s="67">
        <f t="shared" si="5"/>
        <v>625</v>
      </c>
      <c r="AI18" s="67"/>
      <c r="AJ18" s="68"/>
      <c r="AK18" s="68">
        <f t="shared" si="6"/>
        <v>2125</v>
      </c>
      <c r="AL18" s="69"/>
    </row>
    <row r="19" spans="1:38" s="84" customFormat="1" ht="83.25" x14ac:dyDescent="0.25">
      <c r="A19" s="52">
        <f t="shared" si="7"/>
        <v>15</v>
      </c>
      <c r="B19" s="85" t="s">
        <v>98</v>
      </c>
      <c r="C19" s="54" t="s">
        <v>99</v>
      </c>
      <c r="D19" s="86">
        <v>27635</v>
      </c>
      <c r="E19" s="56">
        <f>DATEDIF(D19,$D$3,"y")</f>
        <v>39</v>
      </c>
      <c r="F19" s="57">
        <v>7508291002</v>
      </c>
      <c r="G19" s="87"/>
      <c r="H19" s="88"/>
      <c r="I19" s="60"/>
      <c r="J19" s="60" t="s">
        <v>100</v>
      </c>
      <c r="K19" s="62"/>
      <c r="L19" s="60"/>
      <c r="M19" s="60"/>
      <c r="N19" s="62" t="s">
        <v>101</v>
      </c>
      <c r="O19" s="59"/>
      <c r="P19" s="60"/>
      <c r="Q19" s="60"/>
      <c r="R19" s="60"/>
      <c r="S19" s="60"/>
      <c r="T19" s="59"/>
      <c r="U19" s="59"/>
      <c r="V19" s="61"/>
      <c r="W19" s="60"/>
      <c r="X19" s="63"/>
      <c r="Y19" s="60" t="s">
        <v>102</v>
      </c>
      <c r="Z19" s="60"/>
      <c r="AA19" s="60"/>
      <c r="AB19" s="62"/>
      <c r="AC19" s="60"/>
      <c r="AD19" s="65">
        <f t="shared" si="8"/>
        <v>2</v>
      </c>
      <c r="AE19" s="66">
        <f t="shared" si="9"/>
        <v>1</v>
      </c>
      <c r="AF19" s="67">
        <f t="shared" si="3"/>
        <v>0</v>
      </c>
      <c r="AG19" s="67">
        <f t="shared" si="4"/>
        <v>3000</v>
      </c>
      <c r="AH19" s="67">
        <f t="shared" si="5"/>
        <v>625</v>
      </c>
      <c r="AI19" s="67"/>
      <c r="AJ19" s="68"/>
      <c r="AK19" s="68">
        <f t="shared" si="6"/>
        <v>3625</v>
      </c>
      <c r="AL19" s="69"/>
    </row>
    <row r="20" spans="1:38" ht="48" x14ac:dyDescent="0.25">
      <c r="A20" s="27">
        <f t="shared" si="7"/>
        <v>16</v>
      </c>
      <c r="B20" s="28" t="s">
        <v>103</v>
      </c>
      <c r="C20" s="35" t="s">
        <v>104</v>
      </c>
      <c r="D20" s="36">
        <v>27712</v>
      </c>
      <c r="E20" s="29">
        <f t="shared" si="0"/>
        <v>39</v>
      </c>
      <c r="F20" s="30">
        <v>7511140001</v>
      </c>
      <c r="G20" s="37"/>
      <c r="H20" s="38"/>
      <c r="I20" s="39"/>
      <c r="J20" s="39"/>
      <c r="K20" s="41"/>
      <c r="L20" s="40"/>
      <c r="M20" s="39"/>
      <c r="N20" s="41"/>
      <c r="O20" s="38"/>
      <c r="P20" s="39"/>
      <c r="Q20" s="39"/>
      <c r="R20" s="39"/>
      <c r="S20" s="39"/>
      <c r="T20" s="38"/>
      <c r="U20" s="38"/>
      <c r="V20" s="42" t="s">
        <v>105</v>
      </c>
      <c r="W20" s="39"/>
      <c r="X20" s="39"/>
      <c r="Y20" s="39"/>
      <c r="Z20" s="39"/>
      <c r="AA20" s="40" t="s">
        <v>106</v>
      </c>
      <c r="AB20" s="41" t="s">
        <v>107</v>
      </c>
      <c r="AC20" s="39"/>
      <c r="AD20" s="43">
        <f t="shared" si="8"/>
        <v>1</v>
      </c>
      <c r="AE20" s="44">
        <f t="shared" si="9"/>
        <v>2</v>
      </c>
      <c r="AF20" s="45">
        <f t="shared" si="3"/>
        <v>0</v>
      </c>
      <c r="AG20" s="45">
        <f t="shared" si="4"/>
        <v>1500</v>
      </c>
      <c r="AH20" s="45">
        <f t="shared" si="5"/>
        <v>1250</v>
      </c>
      <c r="AI20" s="45"/>
      <c r="AJ20" s="46"/>
      <c r="AK20" s="46">
        <f t="shared" si="6"/>
        <v>2750</v>
      </c>
      <c r="AL20" s="47"/>
    </row>
    <row r="21" spans="1:38" ht="48" x14ac:dyDescent="0.25">
      <c r="A21" s="27">
        <f t="shared" si="7"/>
        <v>17</v>
      </c>
      <c r="B21" s="89" t="s">
        <v>108</v>
      </c>
      <c r="C21" s="74" t="s">
        <v>109</v>
      </c>
      <c r="D21" s="75">
        <v>27894</v>
      </c>
      <c r="E21" s="29">
        <f t="shared" si="0"/>
        <v>38</v>
      </c>
      <c r="F21" s="76">
        <v>7605140002</v>
      </c>
      <c r="G21" s="50"/>
      <c r="H21" s="79"/>
      <c r="I21" s="39"/>
      <c r="J21" s="39"/>
      <c r="K21" s="41"/>
      <c r="L21" s="40" t="s">
        <v>110</v>
      </c>
      <c r="M21" s="39"/>
      <c r="N21" s="41" t="s">
        <v>111</v>
      </c>
      <c r="O21" s="38"/>
      <c r="P21" s="39"/>
      <c r="Q21" s="39"/>
      <c r="R21" s="39"/>
      <c r="S21" s="39"/>
      <c r="T21" s="38"/>
      <c r="U21" s="38"/>
      <c r="V21" s="42"/>
      <c r="W21" s="39"/>
      <c r="X21" s="39"/>
      <c r="Y21" s="39"/>
      <c r="Z21" s="39"/>
      <c r="AA21" s="40"/>
      <c r="AB21" s="41"/>
      <c r="AC21" s="39"/>
      <c r="AD21" s="43">
        <f t="shared" si="8"/>
        <v>1</v>
      </c>
      <c r="AE21" s="44">
        <f t="shared" si="9"/>
        <v>1</v>
      </c>
      <c r="AF21" s="45">
        <f t="shared" si="3"/>
        <v>0</v>
      </c>
      <c r="AG21" s="45">
        <f t="shared" si="4"/>
        <v>1500</v>
      </c>
      <c r="AH21" s="45">
        <f t="shared" si="5"/>
        <v>625</v>
      </c>
      <c r="AI21" s="45"/>
      <c r="AJ21" s="46"/>
      <c r="AK21" s="46">
        <f t="shared" si="6"/>
        <v>2125</v>
      </c>
      <c r="AL21" s="47"/>
    </row>
    <row r="22" spans="1:38" ht="24" x14ac:dyDescent="0.25">
      <c r="H22" s="91">
        <f t="shared" ref="H22:AC22" si="10">COUNTA(H5:H21)</f>
        <v>1</v>
      </c>
      <c r="I22" s="91">
        <f t="shared" si="10"/>
        <v>2</v>
      </c>
      <c r="J22" s="91">
        <f t="shared" si="10"/>
        <v>3</v>
      </c>
      <c r="K22" s="92">
        <f t="shared" si="10"/>
        <v>0</v>
      </c>
      <c r="L22" s="91">
        <f t="shared" si="10"/>
        <v>2</v>
      </c>
      <c r="M22" s="91">
        <f t="shared" si="10"/>
        <v>2</v>
      </c>
      <c r="N22" s="92">
        <f t="shared" si="10"/>
        <v>8</v>
      </c>
      <c r="O22" s="91">
        <f t="shared" si="10"/>
        <v>3</v>
      </c>
      <c r="P22" s="91">
        <f t="shared" si="10"/>
        <v>3</v>
      </c>
      <c r="Q22" s="91">
        <f t="shared" si="10"/>
        <v>1</v>
      </c>
      <c r="R22" s="91">
        <f t="shared" si="10"/>
        <v>0</v>
      </c>
      <c r="S22" s="91">
        <f t="shared" si="10"/>
        <v>0</v>
      </c>
      <c r="T22" s="91">
        <f t="shared" si="10"/>
        <v>3</v>
      </c>
      <c r="U22" s="91">
        <f t="shared" si="10"/>
        <v>1</v>
      </c>
      <c r="V22" s="92">
        <f t="shared" si="10"/>
        <v>8</v>
      </c>
      <c r="W22" s="91">
        <f t="shared" si="10"/>
        <v>0</v>
      </c>
      <c r="X22" s="91">
        <f t="shared" si="10"/>
        <v>1</v>
      </c>
      <c r="Y22" s="91">
        <f t="shared" si="10"/>
        <v>1</v>
      </c>
      <c r="Z22" s="91">
        <f t="shared" si="10"/>
        <v>1</v>
      </c>
      <c r="AA22" s="91">
        <f t="shared" si="10"/>
        <v>2</v>
      </c>
      <c r="AB22" s="92">
        <f t="shared" si="10"/>
        <v>4</v>
      </c>
      <c r="AC22" s="91">
        <f t="shared" si="10"/>
        <v>0</v>
      </c>
      <c r="AD22" s="93">
        <f t="shared" ref="AD22:AK22" si="11">SUM(AD5:AD21)</f>
        <v>26</v>
      </c>
      <c r="AE22" s="93">
        <f t="shared" si="11"/>
        <v>20</v>
      </c>
      <c r="AF22" s="93">
        <f t="shared" si="11"/>
        <v>0</v>
      </c>
      <c r="AG22" s="93">
        <f t="shared" si="11"/>
        <v>39000</v>
      </c>
      <c r="AH22" s="93">
        <f t="shared" si="11"/>
        <v>12500</v>
      </c>
      <c r="AI22" s="93">
        <f t="shared" si="11"/>
        <v>1500</v>
      </c>
      <c r="AJ22" s="93">
        <f t="shared" si="11"/>
        <v>0</v>
      </c>
      <c r="AK22" s="93">
        <f t="shared" si="11"/>
        <v>53000</v>
      </c>
    </row>
    <row r="23" spans="1:38" ht="24" x14ac:dyDescent="0.25">
      <c r="H23" s="94"/>
      <c r="I23" s="94"/>
      <c r="J23" s="94"/>
      <c r="K23" s="95"/>
      <c r="L23" s="94"/>
      <c r="M23" s="94"/>
      <c r="N23" s="95"/>
      <c r="O23" s="94"/>
      <c r="P23" s="94"/>
      <c r="Q23" s="94"/>
      <c r="R23" s="94"/>
      <c r="S23" s="94"/>
      <c r="T23" s="94"/>
      <c r="U23" s="94"/>
      <c r="V23" s="95"/>
      <c r="W23" s="94"/>
      <c r="X23" s="94"/>
      <c r="Y23" s="94"/>
      <c r="Z23" s="94"/>
      <c r="AA23" s="94"/>
      <c r="AB23" s="95"/>
      <c r="AC23" s="94"/>
    </row>
    <row r="24" spans="1:38" ht="24" x14ac:dyDescent="0.25"/>
    <row r="25" spans="1:38" ht="24" x14ac:dyDescent="0.25"/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kappa</dc:creator>
  <cp:lastModifiedBy>kappa</cp:lastModifiedBy>
  <dcterms:created xsi:type="dcterms:W3CDTF">2014-07-31T03:38:23Z</dcterms:created>
  <dcterms:modified xsi:type="dcterms:W3CDTF">2014-07-31T03:43:03Z</dcterms:modified>
</cp:coreProperties>
</file>